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refMode="R1C1"/>
</workbook>
</file>

<file path=xl/calcChain.xml><?xml version="1.0" encoding="utf-8"?>
<calcChain xmlns="http://schemas.openxmlformats.org/spreadsheetml/2006/main">
  <c r="M10" i="2" l="1"/>
  <c r="K10" i="2"/>
  <c r="V10" i="2" l="1"/>
  <c r="U10" i="2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<sst xmlns="http://schemas.openxmlformats.org/spreadsheetml/2006/main" count="523" uniqueCount="130">
  <si>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</si>
  <si>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</si>
  <si>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</si>
  <si>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</si>
  <si>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</si>
  <si>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</si>
  <si>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</si>
  <si>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</si>
  <si>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</si>
  <si>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</si>
  <si>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</si>
  <si>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</si>
  <si>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</si>
  <si>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</si>
  <si>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</si>
  <si>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</si>
  <si>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</si>
  <si>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</si>
  <si>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</si>
  <si>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</si>
  <si>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</si>
  <si>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</si>
  <si>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</si>
  <si>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</si>
  <si>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</si>
  <si>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</si>
  <si>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</si>
  <si>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</si>
  <si>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</si>
  <si>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</si>
  <si>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</si>
  <si>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</si>
  <si>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</si>
  <si>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</si>
  <si>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</si>
  <si>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</si>
  <si>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</si>
  <si>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</si>
  <si>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</si>
  <si>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</si>
  <si>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</si>
  <si>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</si>
  <si>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</si>
  <si>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</si>
  <si>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</si>
  <si>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</si>
  <si>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</si>
  <si>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</si>
  <si>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</si>
  <si>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</si>
  <si>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</si>
  <si>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</si>
  <si>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</si>
  <si>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</si>
  <si>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</si>
  <si>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</si>
  <si>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</si>
  <si>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</si>
  <si>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</si>
  <si>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</si>
  <si>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</si>
  <si>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</si>
  <si>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</si>
  <si>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</si>
  <si>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</si>
  <si>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</si>
  <si>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</si>
  <si>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</si>
  <si>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</si>
  <si>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</si>
  <si>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</si>
  <si>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</si>
  <si>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</si>
  <si>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</si>
  <si>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</si>
  <si>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</si>
  <si>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</si>
  <si>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</si>
  <si>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</si>
  <si>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</si>
  <si>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</si>
  <si>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</si>
  <si>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</si>
  <si>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</si>
  <si>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</si>
  <si>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</si>
  <si>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</si>
  <si>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</si>
  <si>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</si>
  <si>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</si>
  <si>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</si>
  <si>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</si>
  <si>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</si>
  <si>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</si>
  <si>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</si>
  <si>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</si>
  <si>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</si>
  <si>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</si>
  <si>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Начальник управления финансов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</si>
  <si>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</si>
  <si>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</si>
  <si>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</si>
  <si>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</si>
  <si>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</si>
  <si>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</si>
  <si>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</si>
  <si>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</si>
  <si>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</si>
  <si>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</si>
  <si>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</si>
  <si>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</si>
  <si>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</si>
  <si>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</si>
  <si>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Глава Малопургинского района</t>
  </si>
  <si>
    <t>С.В. Юрин</t>
  </si>
  <si>
    <t>Р.Р. Минагулова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</si>
  <si>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</si>
  <si>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</si>
  <si>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</si>
  <si>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</si>
  <si>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</si>
  <si>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</si>
  <si>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</si>
  <si>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</si>
  <si>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</si>
  <si>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</si>
  <si>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</si>
  <si>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</si>
  <si>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</si>
  <si>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>На 01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</si>
</sst>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workbookViewId="0">
      <selection activeCell="G10" sqref="G10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5" t="s">
        <v>118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129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105</v>
      </c>
    </row>
    <row r="8" spans="1:40" ht="39" customHeight="1" x14ac:dyDescent="0.3">
      <c r="F8" s="62" t="s">
        <v>97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114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98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115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4" t="s">
        <v>112</v>
      </c>
      <c r="C27" s="64"/>
      <c r="D27" s="64"/>
      <c r="E27" s="64"/>
      <c r="F27" s="64"/>
    </row>
    <row r="28" spans="2:32" x14ac:dyDescent="0.25">
      <c r="B28" s="64" t="s">
        <v>106</v>
      </c>
      <c r="C28" s="64"/>
      <c r="D28" s="64"/>
      <c r="E28" s="64"/>
      <c r="F28" s="64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view="pageBreakPreview" zoomScale="80" zoomScaleNormal="60" zoomScaleSheetLayoutView="80" zoomScalePageLayoutView="42" workbookViewId="0">
      <selection activeCell="M11" sqref="M11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14.710937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апреля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105</v>
      </c>
      <c r="X5" s="15"/>
      <c r="Y5" s="30"/>
    </row>
    <row r="6" spans="1:25" ht="49.5" customHeight="1" x14ac:dyDescent="0.25">
      <c r="B6" s="66" t="s">
        <v>101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123</v>
      </c>
      <c r="B10" s="35" t="s">
        <v>119</v>
      </c>
      <c r="C10" s="36" t="s">
        <v>121</v>
      </c>
      <c r="D10" s="33" t="s">
        <v>43</v>
      </c>
      <c r="E10" s="33" t="s">
        <v>43</v>
      </c>
      <c r="F10" s="33" t="s">
        <v>104</v>
      </c>
      <c r="G10" s="33" t="s">
        <v>102</v>
      </c>
      <c r="H10" s="37">
        <v>44923</v>
      </c>
      <c r="I10" s="53">
        <v>9.9466149999999995</v>
      </c>
      <c r="J10" s="47" t="s">
        <v>124</v>
      </c>
      <c r="K10" s="48">
        <f>101373.72+91563.36+101373.72-1635.06</f>
        <v>292675.74000000005</v>
      </c>
      <c r="L10" s="49">
        <v>44998</v>
      </c>
      <c r="M10" s="48">
        <f>K10+1635.06</f>
        <v>294310.80000000005</v>
      </c>
      <c r="N10" s="50">
        <v>45282</v>
      </c>
      <c r="O10" s="51">
        <v>12000000</v>
      </c>
      <c r="P10" s="52">
        <v>45289</v>
      </c>
      <c r="Q10" s="48">
        <v>3000000</v>
      </c>
      <c r="R10" s="48">
        <v>0</v>
      </c>
      <c r="S10" s="48">
        <v>0</v>
      </c>
      <c r="T10" s="48">
        <v>0</v>
      </c>
      <c r="U10" s="51">
        <f>O10-Q10</f>
        <v>9000000</v>
      </c>
      <c r="V10" s="51">
        <f>U10</f>
        <v>9000000</v>
      </c>
      <c r="W10" s="43" t="s">
        <v>120</v>
      </c>
      <c r="X10" s="34" t="s">
        <v>103</v>
      </c>
      <c r="Y10" s="34" t="s">
        <v>103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102</v>
      </c>
      <c r="H11" s="38" t="s">
        <v>43</v>
      </c>
      <c r="I11" s="54" t="s">
        <v>43</v>
      </c>
      <c r="J11" s="54" t="s">
        <v>43</v>
      </c>
      <c r="K11" s="55">
        <f>K10</f>
        <v>292675.74000000005</v>
      </c>
      <c r="L11" s="54" t="s">
        <v>43</v>
      </c>
      <c r="M11" s="55">
        <f>M10</f>
        <v>294310.80000000005</v>
      </c>
      <c r="N11" s="55" t="s">
        <v>43</v>
      </c>
      <c r="O11" s="55">
        <f>O10</f>
        <v>12000000</v>
      </c>
      <c r="P11" s="55" t="s">
        <v>43</v>
      </c>
      <c r="Q11" s="55">
        <f>Q10</f>
        <v>3000000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9000000</v>
      </c>
      <c r="V11" s="55">
        <f t="shared" si="0"/>
        <v>9000000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102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102</v>
      </c>
      <c r="H14" s="38" t="s">
        <v>43</v>
      </c>
      <c r="I14" s="54" t="s">
        <v>43</v>
      </c>
      <c r="J14" s="54" t="s">
        <v>43</v>
      </c>
      <c r="K14" s="55">
        <f>K11+K13</f>
        <v>292675.74000000005</v>
      </c>
      <c r="L14" s="55"/>
      <c r="M14" s="55">
        <f>M11+M13</f>
        <v>294310.80000000005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3000000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9000000</v>
      </c>
      <c r="V14" s="55">
        <f t="shared" si="1"/>
        <v>9000000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61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Глава Малопургинского района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С.В. Юрин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Р.Р. Минагулова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">
        <v>98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4" t="str">
        <f>ЦБ!B27</f>
        <v>исп. Иванова Г.И.</v>
      </c>
      <c r="C25" s="64"/>
      <c r="D25" s="64"/>
      <c r="E25" s="64"/>
      <c r="F25" s="64"/>
    </row>
    <row r="26" spans="2:25" x14ac:dyDescent="0.25">
      <c r="B26" s="64" t="s">
        <v>106</v>
      </c>
      <c r="C26" s="64"/>
      <c r="D26" s="64"/>
      <c r="E26" s="64"/>
      <c r="F26" s="64"/>
    </row>
  </sheetData>
  <mergeCells count="3">
    <mergeCell ref="B6:W6"/>
    <mergeCell ref="B25:F25"/>
    <mergeCell ref="B26:F26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B13" zoomScale="82" zoomScaleNormal="82" workbookViewId="0">
      <selection activeCell="M14" sqref="M14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апреля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8" t="s">
        <v>105</v>
      </c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5">
      <c r="Y6" s="10"/>
    </row>
    <row r="7" spans="1:25" ht="51" customHeight="1" x14ac:dyDescent="0.3">
      <c r="C7" s="62" t="s">
        <v>100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9" t="s">
        <v>76</v>
      </c>
      <c r="B11" s="18" t="s">
        <v>111</v>
      </c>
      <c r="C11" s="18" t="s">
        <v>109</v>
      </c>
      <c r="D11" s="18" t="s">
        <v>43</v>
      </c>
      <c r="E11" s="18" t="s">
        <v>43</v>
      </c>
      <c r="F11" s="18" t="s">
        <v>107</v>
      </c>
      <c r="G11" s="18" t="s">
        <v>108</v>
      </c>
      <c r="H11" s="19">
        <v>44740</v>
      </c>
      <c r="I11" s="18">
        <v>0.1</v>
      </c>
      <c r="J11" s="18" t="s">
        <v>122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110</v>
      </c>
      <c r="X11" s="18" t="s">
        <v>43</v>
      </c>
      <c r="Y11" s="18" t="s">
        <v>43</v>
      </c>
    </row>
    <row r="12" spans="1:25" ht="235.5" customHeight="1" x14ac:dyDescent="0.25">
      <c r="A12" s="70"/>
      <c r="B12" s="18" t="s">
        <v>128</v>
      </c>
      <c r="C12" s="18" t="s">
        <v>125</v>
      </c>
      <c r="D12" s="18" t="s">
        <v>43</v>
      </c>
      <c r="E12" s="18" t="s">
        <v>43</v>
      </c>
      <c r="F12" s="18" t="s">
        <v>107</v>
      </c>
      <c r="G12" s="18" t="s">
        <v>108</v>
      </c>
      <c r="H12" s="19">
        <v>44974</v>
      </c>
      <c r="I12" s="18">
        <v>0.1</v>
      </c>
      <c r="J12" s="18" t="s">
        <v>127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126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Глава Малопургинского района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С.В. Юрин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">
        <v>98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Р.Р. Минагулова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4" t="str">
        <f>ЦБ!B27</f>
        <v>исп. Иванова Г.И.</v>
      </c>
      <c r="C27" s="64"/>
      <c r="D27" s="64"/>
      <c r="E27" s="64"/>
      <c r="F27" s="64"/>
    </row>
    <row r="28" spans="1:24" x14ac:dyDescent="0.25">
      <c r="B28" s="64" t="s">
        <v>106</v>
      </c>
      <c r="C28" s="64"/>
      <c r="D28" s="64"/>
      <c r="E28" s="64"/>
      <c r="F28" s="64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3" workbookViewId="0">
      <selection activeCell="E10" sqref="E10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апреля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105</v>
      </c>
    </row>
    <row r="6" spans="1:20" x14ac:dyDescent="0.25">
      <c r="E6" s="26" t="s">
        <v>118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1" t="s">
        <v>99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116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117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Глава Малопургинского района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С.В. Юрин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">
        <v>98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/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4" t="str">
        <f>ЦБ!B27</f>
        <v>исп. Иванова Г.И.</v>
      </c>
      <c r="D31" s="64"/>
      <c r="E31" s="64"/>
      <c r="F31" s="64"/>
      <c r="G31" s="64"/>
    </row>
    <row r="32" spans="1:20" x14ac:dyDescent="0.25">
      <c r="C32" s="64" t="s">
        <v>106</v>
      </c>
      <c r="D32" s="64"/>
      <c r="E32" s="64"/>
      <c r="F32" s="64"/>
      <c r="G32" s="64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2023-04-03T11:08:40Z</dcterms:modified>
</cp:coreProperties>
</file>