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Q11" i="4" l="1"/>
  <c r="Q10" i="4" l="1"/>
  <c r="U10" i="4" l="1"/>
  <c r="U11" i="4"/>
  <c r="O13" i="4"/>
  <c r="O11" i="4"/>
  <c r="O10" i="4"/>
  <c r="M13" i="4" l="1"/>
  <c r="Q13" i="4" l="1"/>
  <c r="V11" i="4" l="1"/>
  <c r="V10" i="4"/>
  <c r="U13" i="4" l="1"/>
  <c r="V12" i="4"/>
  <c r="V13" i="4" s="1"/>
  <c r="U12" i="4"/>
  <c r="U16" i="4" l="1"/>
  <c r="Y16" i="4"/>
  <c r="X16" i="4"/>
  <c r="W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6" i="4"/>
  <c r="O16" i="4"/>
</calcChain>
</file>

<file path=xl/sharedStrings.xml><?xml version="1.0" encoding="utf-8"?>
<sst xmlns="http://schemas.openxmlformats.org/spreadsheetml/2006/main" count="355" uniqueCount="127">
  <si>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</si>
  <si>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</si>
  <si>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</si>
  <si>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</si>
  <si>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</si>
  <si>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</si>
  <si>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</si>
  <si>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</si>
  <si>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</si>
  <si>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</si>
  <si>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</si>
  <si>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</si>
  <si>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</si>
  <si>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</si>
  <si>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</si>
  <si>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</si>
  <si>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</si>
  <si>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</si>
  <si>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</si>
  <si>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</si>
  <si>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</si>
  <si>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</si>
  <si>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</si>
  <si>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</si>
  <si>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</si>
  <si>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</si>
  <si>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</si>
  <si>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</si>
  <si>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</si>
  <si>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</si>
  <si>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</si>
  <si>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</si>
  <si>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</si>
  <si>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</si>
  <si>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</si>
  <si>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</si>
  <si>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</si>
  <si>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</si>
  <si>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</si>
  <si>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</si>
  <si>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</si>
  <si>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</si>
  <si>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</si>
  <si>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</si>
  <si>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</si>
  <si>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</si>
  <si>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отдела бухгалтерского учета и отчетности и казначейского</t>
  </si>
  <si>
    <t>исполнения бюджета</t>
  </si>
  <si>
    <t>Заместитель начальника управления финансов - начальник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</si>
  <si>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</si>
  <si>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</si>
  <si>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</si>
  <si>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</si>
  <si>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</si>
  <si>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</si>
  <si>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</si>
  <si>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</si>
  <si>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</si>
  <si>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</si>
  <si>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</si>
  <si>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</si>
  <si>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</si>
  <si>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</si>
  <si>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</si>
  <si>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</si>
  <si>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</si>
  <si>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</si>
  <si>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</si>
  <si>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</si>
  <si>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</si>
  <si>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</si>
  <si>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</si>
  <si>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</si>
  <si>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</si>
  <si>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</si>
  <si>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</si>
  <si>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</si>
  <si>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</si>
  <si>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</si>
  <si>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</si>
  <si>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</si>
  <si>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</si>
  <si>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</si>
  <si>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</si>
  <si>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</si>
  <si>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</si>
  <si>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</si>
  <si>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</si>
  <si>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</si>
  <si>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</si>
  <si>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</si>
  <si>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</si>
  <si>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</si>
  <si>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</si>
  <si>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</si>
  <si>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</si>
  <si>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</si>
  <si>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</si>
  <si>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</si>
  <si>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</si>
  <si>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</si>
  <si>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</si>
  <si>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</si>
  <si>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</si>
  <si>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</si>
  <si>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</si>
  <si>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Р.Р. Минагулова</t>
  </si>
  <si>
    <t>Г.И. Иванова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</si>
  <si>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</si>
  <si>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Соглашение</t>
  </si>
  <si>
    <t>19.03.2010 №14</t>
  </si>
  <si>
    <t>22.12.2017 №49</t>
  </si>
  <si>
    <t>УР</t>
  </si>
  <si>
    <t>руб.</t>
  </si>
  <si>
    <t>25.09.2014 №121</t>
  </si>
  <si>
    <t>Распоряжение правительства УР от 25.09.2014г. №699-р</t>
  </si>
  <si>
    <t>нет</t>
  </si>
  <si>
    <t>Распоряжение правительства УР от 16.12.2017г. №1632-р</t>
  </si>
  <si>
    <t>от 16 февраля 2018 года №176</t>
  </si>
  <si>
    <t>30.07.2018 №20</t>
  </si>
  <si>
    <t>15.12.2015 №34; 15.12.2015 №52; 29.12.2015 №111</t>
  </si>
  <si>
    <t>Постановление правительства УР от 03.07.2018г. №263</t>
  </si>
  <si>
    <t>Начальник управления финансов</t>
  </si>
  <si>
    <t>-</t>
  </si>
  <si>
    <t>на 1 июля 2019 года</t>
  </si>
  <si>
    <t>Глава муниципального образования "Малопургинский район"</t>
  </si>
  <si>
    <t>С.В. Юрин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</si>
</sst>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43" fontId="0" fillId="0" borderId="0" xfId="1" applyFont="1" applyAlignment="1"/>
    <xf numFmtId="43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tabSelected="1" topLeftCell="A13" workbookViewId="0">
      <selection activeCell="E47" sqref="E47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37" x14ac:dyDescent="0.25">
      <c r="AK1" s="10" t="s">
        <v>41</v>
      </c>
    </row>
    <row r="2" spans="1:37" x14ac:dyDescent="0.25">
      <c r="AK2" s="10" t="s">
        <v>42</v>
      </c>
    </row>
    <row r="3" spans="1:37" x14ac:dyDescent="0.25">
      <c r="A3" s="9" t="s">
        <v>124</v>
      </c>
      <c r="B3" s="9"/>
      <c r="C3" s="9"/>
      <c r="D3" s="9"/>
      <c r="AK3" s="10" t="s">
        <v>43</v>
      </c>
    </row>
    <row r="4" spans="1:37" x14ac:dyDescent="0.25">
      <c r="AK4" s="10" t="s">
        <v>44</v>
      </c>
    </row>
    <row r="5" spans="1:37" x14ac:dyDescent="0.25">
      <c r="AK5" s="10" t="s">
        <v>118</v>
      </c>
    </row>
    <row r="6" spans="1:37" ht="18.75" x14ac:dyDescent="0.3">
      <c r="F6" s="11" t="s">
        <v>40</v>
      </c>
    </row>
    <row r="8" spans="1:37" s="1" customFormat="1" ht="282.75" customHeight="1" x14ac:dyDescent="0.25">
      <c r="A8" s="3"/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0</v>
      </c>
      <c r="Z8" s="8" t="s">
        <v>1</v>
      </c>
      <c r="AA8" s="7" t="s">
        <v>2</v>
      </c>
      <c r="AB8" s="7" t="s">
        <v>3</v>
      </c>
      <c r="AC8" s="7" t="s">
        <v>4</v>
      </c>
      <c r="AD8" s="7" t="s">
        <v>5</v>
      </c>
      <c r="AE8" s="7" t="s">
        <v>34</v>
      </c>
      <c r="AF8" s="7" t="s">
        <v>35</v>
      </c>
      <c r="AG8" s="7" t="s">
        <v>36</v>
      </c>
      <c r="AH8" s="7" t="s">
        <v>37</v>
      </c>
      <c r="AI8" s="7" t="s">
        <v>29</v>
      </c>
      <c r="AJ8" s="7" t="s">
        <v>30</v>
      </c>
      <c r="AK8" s="7" t="s">
        <v>31</v>
      </c>
    </row>
    <row r="9" spans="1:37" s="2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</row>
    <row r="10" spans="1:37" ht="75" x14ac:dyDescent="0.25">
      <c r="A10" s="3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 t="s">
        <v>33</v>
      </c>
      <c r="B11" s="5" t="s">
        <v>45</v>
      </c>
      <c r="C11" s="5" t="s">
        <v>45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45</v>
      </c>
      <c r="N11" s="5"/>
      <c r="O11" s="5" t="s">
        <v>45</v>
      </c>
      <c r="P11" s="5"/>
      <c r="Q11" s="5" t="s">
        <v>45</v>
      </c>
      <c r="R11" s="5" t="s">
        <v>45</v>
      </c>
      <c r="S11" s="5"/>
      <c r="T11" s="5" t="s">
        <v>45</v>
      </c>
      <c r="U11" s="5"/>
      <c r="V11" s="5"/>
      <c r="W11" s="5"/>
      <c r="X11" s="5" t="s">
        <v>45</v>
      </c>
      <c r="Y11" s="5"/>
      <c r="Z11" s="5" t="s">
        <v>45</v>
      </c>
      <c r="AA11" s="5"/>
      <c r="AB11" s="5" t="s">
        <v>45</v>
      </c>
      <c r="AC11" s="5"/>
      <c r="AD11" s="5"/>
      <c r="AE11" s="5"/>
      <c r="AF11" s="5"/>
      <c r="AG11" s="5"/>
      <c r="AH11" s="5"/>
      <c r="AI11" s="5" t="s">
        <v>45</v>
      </c>
      <c r="AJ11" s="5" t="s">
        <v>45</v>
      </c>
      <c r="AK11" s="5" t="s">
        <v>45</v>
      </c>
    </row>
    <row r="12" spans="1:37" ht="60" x14ac:dyDescent="0.25">
      <c r="A12" s="6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 t="s">
        <v>33</v>
      </c>
      <c r="B13" s="5" t="s">
        <v>45</v>
      </c>
      <c r="C13" s="5" t="s">
        <v>45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45</v>
      </c>
      <c r="N13" s="5"/>
      <c r="O13" s="5" t="s">
        <v>45</v>
      </c>
      <c r="P13" s="5"/>
      <c r="Q13" s="5" t="s">
        <v>45</v>
      </c>
      <c r="R13" s="5" t="s">
        <v>45</v>
      </c>
      <c r="S13" s="5"/>
      <c r="T13" s="5" t="s">
        <v>45</v>
      </c>
      <c r="U13" s="5"/>
      <c r="V13" s="5"/>
      <c r="W13" s="5"/>
      <c r="X13" s="5" t="s">
        <v>45</v>
      </c>
      <c r="Y13" s="5"/>
      <c r="Z13" s="5" t="s">
        <v>45</v>
      </c>
      <c r="AA13" s="5"/>
      <c r="AB13" s="5" t="s">
        <v>45</v>
      </c>
      <c r="AC13" s="5"/>
      <c r="AD13" s="5"/>
      <c r="AE13" s="5"/>
      <c r="AF13" s="5"/>
      <c r="AG13" s="5"/>
      <c r="AH13" s="5"/>
      <c r="AI13" s="5" t="s">
        <v>45</v>
      </c>
      <c r="AJ13" s="5" t="s">
        <v>45</v>
      </c>
      <c r="AK13" s="5" t="s">
        <v>45</v>
      </c>
    </row>
    <row r="14" spans="1:37" x14ac:dyDescent="0.25">
      <c r="A14" s="5" t="s">
        <v>32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 t="s">
        <v>45</v>
      </c>
      <c r="AH14" s="5"/>
      <c r="AI14" s="5" t="s">
        <v>45</v>
      </c>
      <c r="AJ14" s="5" t="s">
        <v>45</v>
      </c>
      <c r="AK14" s="5" t="s">
        <v>45</v>
      </c>
    </row>
    <row r="17" spans="2:32" ht="45.75" customHeight="1" x14ac:dyDescent="0.25">
      <c r="B17" s="30" t="s">
        <v>125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W17" s="28" t="s">
        <v>126</v>
      </c>
      <c r="X17" s="10"/>
      <c r="Y17" s="9"/>
      <c r="AF17" s="10"/>
    </row>
    <row r="18" spans="2:32" x14ac:dyDescent="0.25">
      <c r="C18" t="s">
        <v>49</v>
      </c>
      <c r="X18" s="10"/>
      <c r="AF18" s="10"/>
    </row>
    <row r="19" spans="2:32" x14ac:dyDescent="0.25">
      <c r="X19" s="10"/>
      <c r="AF19" s="10"/>
    </row>
    <row r="20" spans="2:32" x14ac:dyDescent="0.25">
      <c r="B20" t="s">
        <v>122</v>
      </c>
      <c r="W20" t="s">
        <v>106</v>
      </c>
      <c r="X20" s="10"/>
      <c r="AF20" s="10"/>
    </row>
    <row r="21" spans="2:32" x14ac:dyDescent="0.25">
      <c r="C21" t="s">
        <v>49</v>
      </c>
      <c r="X21" s="10"/>
      <c r="AF21" s="10"/>
    </row>
    <row r="22" spans="2:32" x14ac:dyDescent="0.25">
      <c r="B22" t="s">
        <v>48</v>
      </c>
      <c r="X22" s="10"/>
      <c r="AF22" s="10"/>
    </row>
    <row r="23" spans="2:32" x14ac:dyDescent="0.25">
      <c r="B23" t="s">
        <v>46</v>
      </c>
      <c r="X23" s="10"/>
      <c r="AF23" s="10"/>
    </row>
    <row r="24" spans="2:32" x14ac:dyDescent="0.25">
      <c r="B24" t="s">
        <v>47</v>
      </c>
      <c r="W24" t="s">
        <v>107</v>
      </c>
      <c r="X24" s="10"/>
      <c r="AF24" s="10"/>
    </row>
  </sheetData>
  <mergeCells count="1">
    <mergeCell ref="B17:L1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10" workbookViewId="0">
      <selection activeCell="A21" sqref="A21:XFD24"/>
    </sheetView>
  </sheetViews>
  <sheetFormatPr defaultRowHeight="15" x14ac:dyDescent="0.25"/>
  <cols>
    <col min="1" max="1" width="15.28515625" customWidth="1"/>
    <col min="2" max="2" width="18.28515625" customWidth="1"/>
    <col min="3" max="3" width="8.140625" customWidth="1"/>
    <col min="4" max="4" width="13.28515625" customWidth="1"/>
    <col min="5" max="5" width="10" customWidth="1"/>
    <col min="6" max="6" width="8.85546875" customWidth="1"/>
    <col min="7" max="7" width="6" customWidth="1"/>
    <col min="8" max="10" width="5.28515625" customWidth="1"/>
    <col min="11" max="11" width="6.140625" customWidth="1"/>
    <col min="12" max="12" width="5.85546875" customWidth="1"/>
    <col min="13" max="13" width="6.140625" customWidth="1"/>
    <col min="14" max="14" width="5.7109375" customWidth="1"/>
    <col min="15" max="15" width="10.28515625" customWidth="1"/>
    <col min="16" max="17" width="6.42578125" customWidth="1"/>
    <col min="18" max="18" width="6.140625" customWidth="1"/>
    <col min="19" max="19" width="8.85546875" customWidth="1"/>
    <col min="20" max="20" width="6.28515625" customWidth="1"/>
    <col min="21" max="22" width="6" customWidth="1"/>
    <col min="23" max="24" width="5.5703125" customWidth="1"/>
    <col min="25" max="25" width="5.28515625" customWidth="1"/>
  </cols>
  <sheetData>
    <row r="1" spans="1:25" x14ac:dyDescent="0.25">
      <c r="Y1" s="10" t="s">
        <v>72</v>
      </c>
    </row>
    <row r="2" spans="1:25" x14ac:dyDescent="0.25">
      <c r="Y2" s="10" t="s">
        <v>42</v>
      </c>
    </row>
    <row r="3" spans="1:25" x14ac:dyDescent="0.25">
      <c r="A3" s="9" t="s">
        <v>124</v>
      </c>
      <c r="Y3" s="10" t="s">
        <v>43</v>
      </c>
    </row>
    <row r="4" spans="1:25" x14ac:dyDescent="0.25">
      <c r="Y4" s="10" t="s">
        <v>44</v>
      </c>
    </row>
    <row r="5" spans="1:25" x14ac:dyDescent="0.25">
      <c r="Y5" s="10" t="s">
        <v>118</v>
      </c>
    </row>
    <row r="6" spans="1:25" ht="51" customHeight="1" x14ac:dyDescent="0.3">
      <c r="C6" s="31" t="s">
        <v>108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Y6" s="10"/>
    </row>
    <row r="8" spans="1:25" s="1" customFormat="1" ht="219" customHeight="1" x14ac:dyDescent="0.25">
      <c r="A8" s="3"/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12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74</v>
      </c>
      <c r="N8" s="3" t="s">
        <v>60</v>
      </c>
      <c r="O8" s="3" t="s">
        <v>61</v>
      </c>
      <c r="P8" s="3" t="s">
        <v>62</v>
      </c>
      <c r="Q8" s="3" t="s">
        <v>63</v>
      </c>
      <c r="R8" s="3" t="s">
        <v>64</v>
      </c>
      <c r="S8" s="3" t="s">
        <v>65</v>
      </c>
      <c r="T8" s="3" t="s">
        <v>66</v>
      </c>
      <c r="U8" s="3" t="s">
        <v>67</v>
      </c>
      <c r="V8" s="3" t="s">
        <v>68</v>
      </c>
      <c r="W8" s="3" t="s">
        <v>69</v>
      </c>
      <c r="X8" s="3" t="s">
        <v>30</v>
      </c>
      <c r="Y8" s="3" t="s">
        <v>31</v>
      </c>
    </row>
    <row r="9" spans="1:2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ht="64.5" customHeight="1" x14ac:dyDescent="0.25">
      <c r="A10" s="3" t="s">
        <v>70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5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5" x14ac:dyDescent="0.25">
      <c r="A12" s="3" t="s">
        <v>71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5">
      <c r="A13" s="5" t="s">
        <v>33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5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7" spans="2:24" ht="45.75" customHeight="1" x14ac:dyDescent="0.25">
      <c r="B17" s="30" t="s">
        <v>125</v>
      </c>
      <c r="C17" s="30"/>
      <c r="D17" s="30"/>
      <c r="E17" s="30"/>
      <c r="F17" s="30"/>
      <c r="Q17" s="28" t="s">
        <v>126</v>
      </c>
      <c r="X17" s="10"/>
    </row>
    <row r="18" spans="2:24" x14ac:dyDescent="0.25">
      <c r="C18" t="s">
        <v>49</v>
      </c>
      <c r="X18" s="10"/>
    </row>
    <row r="19" spans="2:24" x14ac:dyDescent="0.25">
      <c r="X19" s="10"/>
    </row>
    <row r="20" spans="2:24" x14ac:dyDescent="0.25">
      <c r="B20" t="s">
        <v>122</v>
      </c>
      <c r="Q20" t="s">
        <v>106</v>
      </c>
      <c r="X20" s="10"/>
    </row>
    <row r="21" spans="2:24" x14ac:dyDescent="0.25">
      <c r="C21" t="s">
        <v>49</v>
      </c>
      <c r="X21" s="10"/>
    </row>
    <row r="22" spans="2:24" x14ac:dyDescent="0.25">
      <c r="B22" t="s">
        <v>48</v>
      </c>
      <c r="X22" s="10"/>
    </row>
    <row r="23" spans="2:24" x14ac:dyDescent="0.25">
      <c r="B23" t="s">
        <v>46</v>
      </c>
      <c r="X23" s="10"/>
    </row>
    <row r="24" spans="2:24" x14ac:dyDescent="0.25">
      <c r="B24" t="s">
        <v>47</v>
      </c>
      <c r="Q24" t="s">
        <v>107</v>
      </c>
      <c r="X24" s="10"/>
    </row>
  </sheetData>
  <mergeCells count="2">
    <mergeCell ref="C6:P6"/>
    <mergeCell ref="B17:F17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opLeftCell="C13" zoomScale="98" zoomScaleNormal="98" workbookViewId="0">
      <selection activeCell="Q19" sqref="Q19"/>
    </sheetView>
  </sheetViews>
  <sheetFormatPr defaultRowHeight="15" x14ac:dyDescent="0.25"/>
  <cols>
    <col min="1" max="1" width="16.7109375" style="21" customWidth="1"/>
    <col min="2" max="2" width="18.28515625" style="21" customWidth="1"/>
    <col min="3" max="3" width="10.7109375" style="21" customWidth="1"/>
    <col min="4" max="4" width="13.28515625" style="21" customWidth="1"/>
    <col min="5" max="5" width="10" style="21" customWidth="1"/>
    <col min="6" max="6" width="8.85546875" style="21" customWidth="1"/>
    <col min="7" max="7" width="6" style="21" customWidth="1"/>
    <col min="8" max="8" width="10.7109375" style="21" customWidth="1"/>
    <col min="9" max="9" width="5.28515625" style="21" customWidth="1"/>
    <col min="10" max="10" width="10.42578125" style="21" customWidth="1"/>
    <col min="11" max="11" width="9.5703125" style="21" customWidth="1"/>
    <col min="12" max="12" width="11.5703125" style="21" customWidth="1"/>
    <col min="13" max="13" width="13.42578125" style="22" customWidth="1"/>
    <col min="14" max="14" width="10.5703125" style="21" customWidth="1"/>
    <col min="15" max="15" width="16.140625" style="22" customWidth="1"/>
    <col min="16" max="16" width="11.42578125" style="21" customWidth="1"/>
    <col min="17" max="17" width="16.5703125" style="22" customWidth="1"/>
    <col min="18" max="18" width="9" style="21" customWidth="1"/>
    <col min="19" max="19" width="10.85546875" style="21" customWidth="1"/>
    <col min="20" max="20" width="6.28515625" style="21" customWidth="1"/>
    <col min="21" max="21" width="16.28515625" style="21" customWidth="1"/>
    <col min="22" max="22" width="16.5703125" style="21" customWidth="1"/>
    <col min="23" max="23" width="20.5703125" style="21" customWidth="1"/>
    <col min="24" max="24" width="8.140625" style="21" customWidth="1"/>
    <col min="25" max="25" width="5.28515625" style="21" customWidth="1"/>
    <col min="26" max="16384" width="9.140625" style="21"/>
  </cols>
  <sheetData>
    <row r="1" spans="1:25" x14ac:dyDescent="0.25">
      <c r="Y1" s="23" t="s">
        <v>105</v>
      </c>
    </row>
    <row r="2" spans="1:25" x14ac:dyDescent="0.25">
      <c r="Y2" s="23" t="s">
        <v>42</v>
      </c>
    </row>
    <row r="3" spans="1:25" x14ac:dyDescent="0.25">
      <c r="A3" s="21" t="s">
        <v>124</v>
      </c>
      <c r="Y3" s="23" t="s">
        <v>43</v>
      </c>
    </row>
    <row r="4" spans="1:25" x14ac:dyDescent="0.25">
      <c r="Y4" s="23" t="s">
        <v>44</v>
      </c>
    </row>
    <row r="5" spans="1:25" x14ac:dyDescent="0.25">
      <c r="Y5" s="23" t="s">
        <v>118</v>
      </c>
    </row>
    <row r="6" spans="1:25" ht="51" customHeight="1" x14ac:dyDescent="0.25">
      <c r="C6" s="32" t="s">
        <v>82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Y6" s="23"/>
    </row>
    <row r="8" spans="1:25" s="15" customFormat="1" ht="213" customHeight="1" x14ac:dyDescent="0.25">
      <c r="A8" s="14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73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9" t="s">
        <v>74</v>
      </c>
      <c r="N8" s="14" t="s">
        <v>75</v>
      </c>
      <c r="O8" s="19" t="s">
        <v>76</v>
      </c>
      <c r="P8" s="14" t="s">
        <v>77</v>
      </c>
      <c r="Q8" s="19" t="s">
        <v>78</v>
      </c>
      <c r="R8" s="14" t="s">
        <v>64</v>
      </c>
      <c r="S8" s="14" t="s">
        <v>65</v>
      </c>
      <c r="T8" s="14" t="s">
        <v>66</v>
      </c>
      <c r="U8" s="14" t="s">
        <v>79</v>
      </c>
      <c r="V8" s="14" t="s">
        <v>80</v>
      </c>
      <c r="W8" s="14" t="s">
        <v>81</v>
      </c>
      <c r="X8" s="14" t="s">
        <v>30</v>
      </c>
      <c r="Y8" s="14" t="s">
        <v>31</v>
      </c>
    </row>
    <row r="9" spans="1:2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7">
        <v>13</v>
      </c>
      <c r="N9" s="16">
        <v>14</v>
      </c>
      <c r="O9" s="27">
        <v>15</v>
      </c>
      <c r="P9" s="16">
        <v>16</v>
      </c>
      <c r="Q9" s="27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 x14ac:dyDescent="0.25">
      <c r="A10" s="33" t="s">
        <v>83</v>
      </c>
      <c r="B10" s="14" t="s">
        <v>109</v>
      </c>
      <c r="C10" s="14" t="s">
        <v>114</v>
      </c>
      <c r="D10" s="14" t="s">
        <v>110</v>
      </c>
      <c r="E10" s="16" t="s">
        <v>45</v>
      </c>
      <c r="F10" s="16" t="s">
        <v>112</v>
      </c>
      <c r="G10" s="16" t="s">
        <v>113</v>
      </c>
      <c r="H10" s="17">
        <v>41907</v>
      </c>
      <c r="I10" s="16">
        <v>0.1</v>
      </c>
      <c r="J10" s="17">
        <v>43459</v>
      </c>
      <c r="K10" s="16">
        <v>0</v>
      </c>
      <c r="L10" s="17" t="s">
        <v>123</v>
      </c>
      <c r="M10" s="20" t="s">
        <v>123</v>
      </c>
      <c r="N10" s="17">
        <v>45285</v>
      </c>
      <c r="O10" s="20">
        <f>7119711.2-1186618.53</f>
        <v>5933092.6699999999</v>
      </c>
      <c r="P10" s="17">
        <v>43477</v>
      </c>
      <c r="Q10" s="20">
        <f>98938.32+98900+98900</f>
        <v>296738.32</v>
      </c>
      <c r="R10" s="16">
        <v>0</v>
      </c>
      <c r="S10" s="16">
        <v>0</v>
      </c>
      <c r="T10" s="16">
        <v>0</v>
      </c>
      <c r="U10" s="20">
        <f>5933092.67-Q10</f>
        <v>5636354.3499999996</v>
      </c>
      <c r="V10" s="20">
        <f>U10</f>
        <v>5636354.3499999996</v>
      </c>
      <c r="W10" s="14" t="s">
        <v>115</v>
      </c>
      <c r="X10" s="16" t="s">
        <v>116</v>
      </c>
      <c r="Y10" s="16" t="s">
        <v>45</v>
      </c>
    </row>
    <row r="11" spans="1:25" ht="67.5" customHeight="1" x14ac:dyDescent="0.25">
      <c r="A11" s="34"/>
      <c r="B11" s="14" t="s">
        <v>109</v>
      </c>
      <c r="C11" s="14" t="s">
        <v>111</v>
      </c>
      <c r="D11" s="16" t="s">
        <v>45</v>
      </c>
      <c r="E11" s="16" t="s">
        <v>45</v>
      </c>
      <c r="F11" s="16" t="s">
        <v>112</v>
      </c>
      <c r="G11" s="16" t="s">
        <v>113</v>
      </c>
      <c r="H11" s="17">
        <v>43094</v>
      </c>
      <c r="I11" s="16">
        <v>0.1</v>
      </c>
      <c r="J11" s="17">
        <v>43441</v>
      </c>
      <c r="K11" s="16">
        <v>0</v>
      </c>
      <c r="L11" s="17" t="s">
        <v>123</v>
      </c>
      <c r="M11" s="20" t="s">
        <v>123</v>
      </c>
      <c r="N11" s="17">
        <v>44172</v>
      </c>
      <c r="O11" s="20">
        <f>4156400-1385000</f>
        <v>2771400</v>
      </c>
      <c r="P11" s="18">
        <v>43477</v>
      </c>
      <c r="Q11" s="19">
        <f>115400+115400+115400+214300+215000+215000</f>
        <v>990500</v>
      </c>
      <c r="R11" s="16">
        <v>0</v>
      </c>
      <c r="S11" s="16">
        <v>0</v>
      </c>
      <c r="T11" s="16">
        <v>0</v>
      </c>
      <c r="U11" s="20">
        <f>2771400-Q11</f>
        <v>1780900</v>
      </c>
      <c r="V11" s="20">
        <f>U11</f>
        <v>1780900</v>
      </c>
      <c r="W11" s="14" t="s">
        <v>117</v>
      </c>
      <c r="X11" s="16" t="s">
        <v>116</v>
      </c>
      <c r="Y11" s="16" t="s">
        <v>45</v>
      </c>
    </row>
    <row r="12" spans="1:25" ht="92.25" customHeight="1" x14ac:dyDescent="0.25">
      <c r="A12" s="35"/>
      <c r="B12" s="14" t="s">
        <v>109</v>
      </c>
      <c r="C12" s="14" t="s">
        <v>119</v>
      </c>
      <c r="D12" s="14" t="s">
        <v>120</v>
      </c>
      <c r="E12" s="16" t="s">
        <v>45</v>
      </c>
      <c r="F12" s="16" t="s">
        <v>112</v>
      </c>
      <c r="G12" s="16" t="s">
        <v>113</v>
      </c>
      <c r="H12" s="17">
        <v>43311</v>
      </c>
      <c r="I12" s="16">
        <v>0.1</v>
      </c>
      <c r="J12" s="17">
        <v>43461</v>
      </c>
      <c r="K12" s="16">
        <v>0</v>
      </c>
      <c r="L12" s="17" t="s">
        <v>123</v>
      </c>
      <c r="M12" s="20" t="s">
        <v>123</v>
      </c>
      <c r="N12" s="17">
        <v>43826</v>
      </c>
      <c r="O12" s="20">
        <v>39413245.649999999</v>
      </c>
      <c r="P12" s="16" t="s">
        <v>45</v>
      </c>
      <c r="Q12" s="20" t="s">
        <v>45</v>
      </c>
      <c r="R12" s="16">
        <v>0</v>
      </c>
      <c r="S12" s="16">
        <v>0</v>
      </c>
      <c r="T12" s="16">
        <v>0</v>
      </c>
      <c r="U12" s="20">
        <f>O12</f>
        <v>39413245.649999999</v>
      </c>
      <c r="V12" s="20">
        <f>U12</f>
        <v>39413245.649999999</v>
      </c>
      <c r="W12" s="14" t="s">
        <v>121</v>
      </c>
      <c r="X12" s="16" t="s">
        <v>116</v>
      </c>
      <c r="Y12" s="16" t="s">
        <v>45</v>
      </c>
    </row>
    <row r="13" spans="1:25" s="24" customFormat="1" x14ac:dyDescent="0.25">
      <c r="A13" s="16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113</v>
      </c>
      <c r="H13" s="16" t="s">
        <v>45</v>
      </c>
      <c r="I13" s="16">
        <v>0.1</v>
      </c>
      <c r="J13" s="16" t="s">
        <v>45</v>
      </c>
      <c r="K13" s="16">
        <v>0</v>
      </c>
      <c r="L13" s="16" t="s">
        <v>45</v>
      </c>
      <c r="M13" s="20">
        <f>SUM(M10:M12)</f>
        <v>0</v>
      </c>
      <c r="N13" s="16" t="s">
        <v>45</v>
      </c>
      <c r="O13" s="20">
        <f>SUM(O10:O12)</f>
        <v>48117738.32</v>
      </c>
      <c r="P13" s="16" t="s">
        <v>45</v>
      </c>
      <c r="Q13" s="20">
        <f>Q10+Q11</f>
        <v>1287238.32</v>
      </c>
      <c r="R13" s="16">
        <v>0</v>
      </c>
      <c r="S13" s="16">
        <v>0</v>
      </c>
      <c r="T13" s="16">
        <v>0</v>
      </c>
      <c r="U13" s="20">
        <f>SUM(U10:U12)</f>
        <v>46830500</v>
      </c>
      <c r="V13" s="20">
        <f>SUM(V10:V12)</f>
        <v>46830500</v>
      </c>
      <c r="W13" s="16" t="s">
        <v>45</v>
      </c>
      <c r="X13" s="16" t="s">
        <v>45</v>
      </c>
      <c r="Y13" s="16" t="s">
        <v>45</v>
      </c>
    </row>
    <row r="14" spans="1:25" ht="156.75" customHeight="1" x14ac:dyDescent="0.25">
      <c r="A14" s="25" t="s">
        <v>84</v>
      </c>
      <c r="B14" s="16" t="s">
        <v>45</v>
      </c>
      <c r="C14" s="16" t="s">
        <v>45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 t="s">
        <v>45</v>
      </c>
      <c r="L14" s="16" t="s">
        <v>45</v>
      </c>
      <c r="M14" s="20" t="s">
        <v>45</v>
      </c>
      <c r="N14" s="16" t="s">
        <v>45</v>
      </c>
      <c r="O14" s="20" t="s">
        <v>45</v>
      </c>
      <c r="P14" s="16" t="s">
        <v>45</v>
      </c>
      <c r="Q14" s="20" t="s">
        <v>45</v>
      </c>
      <c r="R14" s="16" t="s">
        <v>45</v>
      </c>
      <c r="S14" s="16" t="s">
        <v>45</v>
      </c>
      <c r="T14" s="16" t="s">
        <v>45</v>
      </c>
      <c r="U14" s="20" t="s">
        <v>45</v>
      </c>
      <c r="V14" s="20" t="s">
        <v>45</v>
      </c>
      <c r="W14" s="16" t="s">
        <v>45</v>
      </c>
      <c r="X14" s="16" t="s">
        <v>45</v>
      </c>
      <c r="Y14" s="16" t="s">
        <v>45</v>
      </c>
    </row>
    <row r="15" spans="1:25" x14ac:dyDescent="0.25">
      <c r="A15" s="26" t="s">
        <v>33</v>
      </c>
      <c r="B15" s="16" t="s">
        <v>45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20" t="s">
        <v>45</v>
      </c>
      <c r="N15" s="16" t="s">
        <v>45</v>
      </c>
      <c r="O15" s="20" t="s">
        <v>45</v>
      </c>
      <c r="P15" s="16" t="s">
        <v>45</v>
      </c>
      <c r="Q15" s="20" t="s">
        <v>45</v>
      </c>
      <c r="R15" s="16" t="s">
        <v>45</v>
      </c>
      <c r="S15" s="16" t="s">
        <v>45</v>
      </c>
      <c r="T15" s="16" t="s">
        <v>45</v>
      </c>
      <c r="U15" s="20" t="s">
        <v>45</v>
      </c>
      <c r="V15" s="20" t="s">
        <v>45</v>
      </c>
      <c r="W15" s="16" t="s">
        <v>45</v>
      </c>
      <c r="X15" s="16" t="s">
        <v>45</v>
      </c>
      <c r="Y15" s="16" t="s">
        <v>45</v>
      </c>
    </row>
    <row r="16" spans="1:25" s="24" customFormat="1" x14ac:dyDescent="0.25">
      <c r="A16" s="16" t="s">
        <v>32</v>
      </c>
      <c r="B16" s="16" t="str">
        <f>B13</f>
        <v>х</v>
      </c>
      <c r="C16" s="16" t="str">
        <f t="shared" ref="C16:Y16" si="0">C13</f>
        <v>х</v>
      </c>
      <c r="D16" s="16" t="str">
        <f t="shared" si="0"/>
        <v>х</v>
      </c>
      <c r="E16" s="16" t="str">
        <f t="shared" si="0"/>
        <v>х</v>
      </c>
      <c r="F16" s="16" t="str">
        <f t="shared" si="0"/>
        <v>х</v>
      </c>
      <c r="G16" s="16" t="str">
        <f t="shared" si="0"/>
        <v>руб.</v>
      </c>
      <c r="H16" s="16" t="str">
        <f t="shared" si="0"/>
        <v>х</v>
      </c>
      <c r="I16" s="16">
        <f t="shared" si="0"/>
        <v>0.1</v>
      </c>
      <c r="J16" s="16" t="str">
        <f t="shared" si="0"/>
        <v>х</v>
      </c>
      <c r="K16" s="16">
        <f t="shared" si="0"/>
        <v>0</v>
      </c>
      <c r="L16" s="16" t="str">
        <f t="shared" si="0"/>
        <v>х</v>
      </c>
      <c r="M16" s="20">
        <f t="shared" si="0"/>
        <v>0</v>
      </c>
      <c r="N16" s="16" t="str">
        <f t="shared" si="0"/>
        <v>х</v>
      </c>
      <c r="O16" s="20">
        <f t="shared" si="0"/>
        <v>48117738.32</v>
      </c>
      <c r="P16" s="16" t="str">
        <f t="shared" si="0"/>
        <v>х</v>
      </c>
      <c r="Q16" s="20">
        <f t="shared" si="0"/>
        <v>1287238.32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20">
        <f t="shared" si="0"/>
        <v>46830500</v>
      </c>
      <c r="V16" s="20">
        <f t="shared" si="0"/>
        <v>46830500</v>
      </c>
      <c r="W16" s="16" t="str">
        <f t="shared" si="0"/>
        <v>х</v>
      </c>
      <c r="X16" s="16" t="str">
        <f t="shared" si="0"/>
        <v>х</v>
      </c>
      <c r="Y16" s="16" t="str">
        <f t="shared" si="0"/>
        <v>х</v>
      </c>
    </row>
    <row r="19" spans="2:24" ht="48.75" customHeight="1" x14ac:dyDescent="0.25">
      <c r="B19" s="36" t="s">
        <v>125</v>
      </c>
      <c r="C19" s="36"/>
      <c r="D19" s="36"/>
      <c r="E19" s="36"/>
      <c r="Q19" s="28" t="s">
        <v>126</v>
      </c>
      <c r="X19" s="23"/>
    </row>
    <row r="20" spans="2:24" x14ac:dyDescent="0.25">
      <c r="C20" s="21" t="s">
        <v>49</v>
      </c>
      <c r="X20" s="23"/>
    </row>
    <row r="21" spans="2:24" x14ac:dyDescent="0.25">
      <c r="X21" s="23"/>
    </row>
    <row r="22" spans="2:24" x14ac:dyDescent="0.25">
      <c r="B22" s="21" t="s">
        <v>122</v>
      </c>
      <c r="Q22" s="22" t="s">
        <v>106</v>
      </c>
      <c r="X22" s="23"/>
    </row>
    <row r="23" spans="2:24" x14ac:dyDescent="0.25">
      <c r="C23" s="21" t="s">
        <v>49</v>
      </c>
      <c r="X23" s="23"/>
    </row>
    <row r="24" spans="2:24" x14ac:dyDescent="0.25">
      <c r="B24" s="21" t="s">
        <v>48</v>
      </c>
      <c r="X24" s="23"/>
    </row>
    <row r="25" spans="2:24" x14ac:dyDescent="0.25">
      <c r="B25" s="21" t="s">
        <v>46</v>
      </c>
      <c r="X25" s="23"/>
    </row>
    <row r="26" spans="2:24" x14ac:dyDescent="0.25">
      <c r="B26" s="21" t="s">
        <v>47</v>
      </c>
      <c r="Q26" s="22" t="s">
        <v>107</v>
      </c>
      <c r="X26" s="23"/>
    </row>
  </sheetData>
  <mergeCells count="3">
    <mergeCell ref="C6:P6"/>
    <mergeCell ref="A10:A12"/>
    <mergeCell ref="B19:E19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A16" workbookViewId="0">
      <selection activeCell="I21" sqref="I2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1" x14ac:dyDescent="0.25">
      <c r="T1" s="10" t="s">
        <v>104</v>
      </c>
    </row>
    <row r="2" spans="1:21" x14ac:dyDescent="0.25">
      <c r="T2" s="10" t="s">
        <v>42</v>
      </c>
    </row>
    <row r="3" spans="1:21" x14ac:dyDescent="0.25">
      <c r="B3" s="9" t="s">
        <v>124</v>
      </c>
      <c r="T3" s="10" t="s">
        <v>43</v>
      </c>
    </row>
    <row r="4" spans="1:21" x14ac:dyDescent="0.25">
      <c r="T4" s="10" t="s">
        <v>44</v>
      </c>
    </row>
    <row r="5" spans="1:21" x14ac:dyDescent="0.25">
      <c r="T5" s="10" t="s">
        <v>118</v>
      </c>
    </row>
    <row r="7" spans="1:21" ht="18.75" x14ac:dyDescent="0.3">
      <c r="E7" s="11" t="s">
        <v>103</v>
      </c>
    </row>
    <row r="11" spans="1:21" ht="131.25" customHeight="1" x14ac:dyDescent="0.25">
      <c r="A11" s="5"/>
      <c r="B11" s="3" t="s">
        <v>85</v>
      </c>
      <c r="C11" s="3" t="s">
        <v>86</v>
      </c>
      <c r="D11" s="3" t="s">
        <v>87</v>
      </c>
      <c r="E11" s="3" t="s">
        <v>12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99</v>
      </c>
      <c r="R11" s="3" t="s">
        <v>100</v>
      </c>
      <c r="S11" s="3" t="s">
        <v>30</v>
      </c>
      <c r="T11" s="3" t="s">
        <v>31</v>
      </c>
      <c r="U11" s="1"/>
    </row>
    <row r="12" spans="1:21" s="13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1" ht="120" x14ac:dyDescent="0.25">
      <c r="A13" s="3" t="s">
        <v>101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105" x14ac:dyDescent="0.25">
      <c r="A15" s="3" t="s">
        <v>102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x14ac:dyDescent="0.2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1:20" ht="48.75" customHeight="1" x14ac:dyDescent="0.25">
      <c r="C21" s="30" t="s">
        <v>125</v>
      </c>
      <c r="D21" s="30"/>
      <c r="E21" s="30"/>
      <c r="F21" s="30"/>
      <c r="G21" s="30"/>
      <c r="N21" s="29" t="s">
        <v>126</v>
      </c>
      <c r="R21" s="10"/>
    </row>
    <row r="22" spans="1:20" x14ac:dyDescent="0.25">
      <c r="D22" t="s">
        <v>49</v>
      </c>
      <c r="R22" s="10"/>
    </row>
    <row r="23" spans="1:20" x14ac:dyDescent="0.25">
      <c r="R23" s="10"/>
    </row>
    <row r="24" spans="1:20" x14ac:dyDescent="0.25">
      <c r="C24" t="s">
        <v>122</v>
      </c>
      <c r="N24" t="s">
        <v>106</v>
      </c>
      <c r="R24" s="10"/>
    </row>
    <row r="25" spans="1:20" x14ac:dyDescent="0.25">
      <c r="D25" t="s">
        <v>49</v>
      </c>
      <c r="R25" s="10"/>
    </row>
    <row r="26" spans="1:20" x14ac:dyDescent="0.25">
      <c r="C26" t="s">
        <v>48</v>
      </c>
      <c r="R26" s="10"/>
    </row>
    <row r="27" spans="1:20" x14ac:dyDescent="0.25">
      <c r="C27" t="s">
        <v>46</v>
      </c>
      <c r="R27" s="10"/>
    </row>
    <row r="28" spans="1:20" x14ac:dyDescent="0.25">
      <c r="C28" t="s">
        <v>47</v>
      </c>
      <c r="N28" t="s">
        <v>107</v>
      </c>
      <c r="R28" s="10"/>
    </row>
  </sheetData>
  <mergeCells count="1">
    <mergeCell ref="C21:G2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2019-07-09T09:22:41Z</dcterms:modified>
</cp:coreProperties>
</file>