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5015" windowHeight="994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'v1bvyumsqh02d2hwuje5xik5uk'!$C$21:$C$81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'v1bvyumsqh02d2hwuje5xik5uk'!$O$21:$O$81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'Лист1'!$11:$11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<sst xmlns="http://schemas.openxmlformats.org/spreadsheetml/2006/main" count="754" uniqueCount="320">
  <si>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</si>
  <si>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</si>
  <si>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</si>
  <si>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</si>
  <si>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</si>
  <si>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</si>
  <si>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</si>
  <si>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</si>
  <si>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</si>
  <si>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</si>
  <si>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</si>
  <si>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</si>
  <si>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</si>
  <si>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</si>
  <si>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</si>
  <si>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</si>
  <si>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</si>
  <si>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</si>
  <si>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</si>
  <si>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</si>
  <si>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</si>
  <si>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</si>
  <si>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</si>
  <si>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</si>
  <si>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</si>
  <si>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</si>
  <si>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</si>
  <si>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</si>
  <si>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</si>
  <si>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</si>
  <si>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</si>
  <si>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</si>
  <si>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</si>
  <si>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</si>
  <si>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</si>
  <si>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</si>
  <si>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</si>
  <si>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{CBCE861C-504B-433D-B95D-82202882A90F}</t>
  </si>
  <si>
    <t>2482</t>
  </si>
  <si>
    <t>1378=-1,1382=-1,1381=-1,1379=-1</t>
  </si>
  <si>
    <t>RG_20_1_A_164</t>
  </si>
  <si>
    <t>RG_24_1</t>
  </si>
  <si>
    <t>RG_28_1</t>
  </si>
  <si>
    <t>RG_32_1</t>
  </si>
  <si>
    <t>RG_36_1</t>
  </si>
  <si>
    <t>RG_40_1</t>
  </si>
  <si>
    <t>RG_44_1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</si>
  <si>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</si>
  <si>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</si>
  <si>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</si>
  <si>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</si>
  <si>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</si>
  <si>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</si>
  <si>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</si>
  <si>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</si>
  <si>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10500000</t>
  </si>
  <si>
    <t>НАЛОГИ НА СОВОКУПНЫЙ ДОХОД</t>
  </si>
  <si>
    <t>02</t>
  </si>
  <si>
    <t>10502000</t>
  </si>
  <si>
    <t>Единый налог на вмененный доход для отдельных видов деятельности</t>
  </si>
  <si>
    <t>10503000</t>
  </si>
  <si>
    <t>Единый сельскохозяйственный налог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</si>
  <si>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</si>
  <si>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</si>
  <si>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</si>
  <si>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</si>
  <si>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</si>
  <si>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</si>
  <si>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</si>
  <si>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</si>
  <si>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</si>
  <si>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</si>
  <si>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</si>
  <si>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</si>
  <si>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</si>
  <si>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</si>
  <si>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</si>
  <si>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</si>
  <si>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</si>
  <si>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</si>
  <si>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</si>
  <si>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</si>
  <si>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</si>
  <si>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</si>
  <si>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</si>
  <si>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</si>
  <si>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11201000</t>
  </si>
  <si>
    <t>Плата за негативное воздействие на окружающую среду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</si>
  <si>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</si>
  <si>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</si>
  <si>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</si>
  <si>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</si>
  <si>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</si>
  <si>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</si>
  <si>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</si>
  <si>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</si>
  <si>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</si>
  <si>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</si>
  <si>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</si>
  <si>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</si>
  <si>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</si>
  <si>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</si>
  <si>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</si>
  <si>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</si>
  <si>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</si>
  <si>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</si>
  <si>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</si>
  <si>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</si>
  <si>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</si>
  <si>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</si>
  <si>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</si>
  <si>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</si>
  <si>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</si>
  <si>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</si>
  <si>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</si>
  <si>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</si>
  <si>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</si>
  <si>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</si>
  <si>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</si>
  <si>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</si>
  <si>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</si>
  <si>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</si>
  <si>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</si>
  <si>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</si>
  <si>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</si>
  <si>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</si>
  <si>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</si>
  <si>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</si>
  <si>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</si>
  <si>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</si>
  <si>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</si>
  <si>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</si>
  <si>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0204</t>
  </si>
  <si>
    <t>Субвенции бюджетам муниципальных районов на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 умерших) инвалидов войны, участников Великой Отечественной войны, ветеранов боевых действий, инвалидов и семей, имеющих детей-инвалидов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</si>
  <si>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</si>
  <si>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</si>
  <si>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</si>
  <si>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</si>
  <si>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</si>
  <si>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</si>
  <si>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</si>
  <si>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</si>
  <si>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</si>
  <si>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</si>
  <si>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</si>
  <si>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</si>
  <si>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</si>
  <si>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</si>
  <si>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</si>
  <si>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</si>
  <si>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</si>
  <si>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</si>
  <si>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</si>
  <si>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</si>
  <si>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</si>
  <si>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</si>
  <si>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</si>
  <si>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</si>
  <si>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</si>
  <si>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</si>
  <si>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</si>
  <si>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</si>
  <si>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</si>
  <si>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</si>
  <si>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</si>
  <si>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</si>
  <si>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</si>
  <si>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</si>
  <si>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</si>
  <si>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защите инвалидов в Российской Федерации"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</si>
  <si>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</si>
  <si>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</t>
  </si>
  <si>
    <t>41</t>
  </si>
  <si>
    <t>4101</t>
  </si>
  <si>
    <t>41010201</t>
  </si>
  <si>
    <t>11</t>
  </si>
  <si>
    <t>4105</t>
  </si>
  <si>
    <t>41050104</t>
  </si>
  <si>
    <t>410502</t>
  </si>
  <si>
    <t>410503</t>
  </si>
  <si>
    <t>4107</t>
  </si>
  <si>
    <t>41070102</t>
  </si>
  <si>
    <t>4108</t>
  </si>
  <si>
    <t>41080301</t>
  </si>
  <si>
    <t>4108070E</t>
  </si>
  <si>
    <t>410B</t>
  </si>
  <si>
    <t>410B05013</t>
  </si>
  <si>
    <t>06</t>
  </si>
  <si>
    <t>12</t>
  </si>
  <si>
    <t>410B05035</t>
  </si>
  <si>
    <t>410B09045</t>
  </si>
  <si>
    <t>000R</t>
  </si>
  <si>
    <t>410C</t>
  </si>
  <si>
    <t>410C01</t>
  </si>
  <si>
    <t>410D</t>
  </si>
  <si>
    <t>410D010U12</t>
  </si>
  <si>
    <t>13</t>
  </si>
  <si>
    <t>410E</t>
  </si>
  <si>
    <t>410E02081</t>
  </si>
  <si>
    <t>410E06013</t>
  </si>
  <si>
    <t>43</t>
  </si>
  <si>
    <t>410E06025</t>
  </si>
  <si>
    <t>410G</t>
  </si>
  <si>
    <t>410G0Z05</t>
  </si>
  <si>
    <t>14</t>
  </si>
  <si>
    <t>42</t>
  </si>
  <si>
    <t>4202</t>
  </si>
  <si>
    <t>42020101</t>
  </si>
  <si>
    <t>4202050E</t>
  </si>
  <si>
    <t>420208</t>
  </si>
  <si>
    <t>002F</t>
  </si>
  <si>
    <t>42020903</t>
  </si>
  <si>
    <t>4202090F</t>
  </si>
  <si>
    <t>4202090K</t>
  </si>
  <si>
    <t>4202090M</t>
  </si>
  <si>
    <t>4202090N</t>
  </si>
  <si>
    <t>001R</t>
  </si>
  <si>
    <t>001S</t>
  </si>
  <si>
    <t>001T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</si>
  <si>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</si>
  <si>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</si>
  <si>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</si>
  <si>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</si>
  <si>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</si>
  <si>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</si>
  <si>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</si>
  <si>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</si>
  <si>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</si>
  <si>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</si>
  <si>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</si>
  <si>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</si>
  <si>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</si>
  <si>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</si>
  <si>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</si>
  <si>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</si>
  <si>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</si>
  <si>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</si>
  <si>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</si>
  <si>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 xml:space="preserve">Вариант: Малопургинский 2012;
Таблица: Наименования доходов;
Наименования
</t>
  </si>
  <si>
    <t>Вариант=Малопургинский 2012;
Табл=Наименования доходов;
Наименования;</t>
  </si>
  <si>
    <t>Вариант=Малопургинский 2012;
Табл=Проект 2012 (КБ);
МО=1302000;
УБ=1121;
ВР=000;
ЦС=0000000;
Ведомства=000;
ФКР=0000;
Балансировка бюджета=10;
Узлы=20;</t>
  </si>
  <si>
    <t>тыс. руб.</t>
  </si>
  <si>
    <t>11700000</t>
  </si>
  <si>
    <t>ПРОЧИЕ НЕНАЛОГОВЫЕ ДОХОДЫ</t>
  </si>
  <si>
    <t>11705000</t>
  </si>
  <si>
    <t>180</t>
  </si>
  <si>
    <t>Прочие неналоговые доходы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</si>
  <si>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</si>
  <si>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</si>
  <si>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20202024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</si>
  <si>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</si>
  <si>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20202077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</si>
  <si>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</si>
  <si>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20203021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</si>
  <si>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</si>
  <si>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</si>
  <si>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Отчет </t>
  </si>
  <si>
    <t>Уточнен-ный план на 2012 год</t>
  </si>
  <si>
    <t>10900000</t>
  </si>
  <si>
    <t>ЗАДОЛЖЕННОСТЬ И ПЕРЕРАСЧЕТЫ ПО ОТМЕНЕННЫМ НАЛОГАМ, СБОРАМ И ИНЫМ ОБЯЗАТЕЛЬНЫМ ПЛАТЕЖАМ</t>
  </si>
  <si>
    <t>10901030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</si>
  <si>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</si>
  <si>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10907053</t>
  </si>
  <si>
    <t>Прочие местные налоги и сборы, мобилизуемые на территориях муниципальных районов</t>
  </si>
  <si>
    <t>20204034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</si>
  <si>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</si>
  <si>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21900000</t>
  </si>
  <si>
    <t>ВОЗАРАТ ОСТАТКОВ СУБСИДИЙ,СУБВЕНЦИЙ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</si>
  <si>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</si>
  <si>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муниципального образования "Малопургинский район"</t>
  </si>
  <si>
    <t>Приложение № 1</t>
  </si>
  <si>
    <t>Субвенции бюджетам муниципальных районов на ежемесячное денежное вознаграждение за классное руководство</t>
  </si>
  <si>
    <t>10906010</t>
  </si>
  <si>
    <t>Налог с продаж</t>
  </si>
  <si>
    <t>10907033</t>
  </si>
  <si>
    <t>Целевые сборы с граждан и предприятий, учреждений, организаций на содержание милиции на благоустройство территорий, на нужды образования и другие цели, мобилизуемые на территориях муниципальных районов</t>
  </si>
  <si>
    <t>11302995</t>
  </si>
  <si>
    <t>Прочие доходы от компенсации затрат бюджетов муниципальных районов</t>
  </si>
  <si>
    <t>11603000</t>
  </si>
  <si>
    <t>11621000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</si>
  <si>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</si>
  <si>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11625000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</si>
  <si>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</si>
  <si>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11627000</t>
  </si>
  <si>
    <t>Денежные взыскания (штрафы) за нарушение Федерального закона "О пожарной безопасности"</t>
  </si>
  <si>
    <t>11628000</t>
  </si>
  <si>
    <t>11643000</t>
  </si>
  <si>
    <t>11701000</t>
  </si>
  <si>
    <t>Невыясненные поступления</t>
  </si>
  <si>
    <t>20202145</t>
  </si>
  <si>
    <t>Прочие субсидии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</si>
  <si>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</si>
  <si>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</si>
  <si>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</si>
  <si>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на модернизацию региональных систем общего образования</t>
  </si>
  <si>
    <r>
      <t xml:space="preserve">Исполнение на </t>
    </r>
    <r>
      <rPr>
        <b/>
        <sz val="10"/>
        <rFont val="Times New Roman"/>
        <family val="1"/>
      </rPr>
      <t>01.10.2012 г.</t>
    </r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</si>
  <si>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</si>
  <si>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</si>
  <si>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11630000</t>
  </si>
  <si>
    <t>Денежные взыскания (штрафы) за правонарушения в области дорожного движения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</si>
  <si>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</si>
  <si>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</si>
  <si>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0222</t>
  </si>
  <si>
    <t>21905000</t>
  </si>
  <si>
    <t>20201000</t>
  </si>
  <si>
    <t>Дотации бюджетам субъектов Российской Федерации</t>
  </si>
  <si>
    <t>20202000</t>
  </si>
  <si>
    <t>Субсидии бюджетам субъектов Российской Федерации и муниципальных образований (межбюджетные субсидии)</t>
  </si>
  <si>
    <t>20203000</t>
  </si>
  <si>
    <t>Субвенции бюджетам субъектов Российской Федерации и муниципальных образований</t>
  </si>
  <si>
    <t>20204000</t>
  </si>
  <si>
    <t>Иные межбюджетные трансферты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</si>
  <si>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</si>
  <si>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</si>
  <si>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218050100</t>
  </si>
  <si>
    <t>Доходы бюджетов муниципальных образований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</si>
  <si>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муниципальных районов по расходам на проведение мероприятий по отлову и содержанию безнадзорных животных</t>
  </si>
  <si>
    <t>об исполнении бюджета муниципального образования "Малопургинский район" за 9 месяцев 2012 года по доходам</t>
  </si>
  <si>
    <t>к решению Совета депутатов</t>
  </si>
  <si>
    <t>от 13.12.2012 года  № 8-4-65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</si>
</sst>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26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165" fontId="0" fillId="0" borderId="11" xfId="0" applyNumberFormat="1" applyFont="1" applyBorder="1" applyAlignment="1">
      <alignment shrinkToFit="1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 quotePrefix="1">
      <alignment wrapText="1"/>
    </xf>
    <xf numFmtId="165" fontId="3" fillId="0" borderId="0" xfId="0" applyNumberFormat="1" applyFont="1" applyAlignment="1" quotePrefix="1">
      <alignment wrapText="1"/>
    </xf>
    <xf numFmtId="165" fontId="3" fillId="0" borderId="11" xfId="0" applyNumberFormat="1" applyFont="1" applyBorder="1" applyAlignment="1">
      <alignment shrinkToFit="1"/>
    </xf>
    <xf numFmtId="165" fontId="4" fillId="0" borderId="11" xfId="0" applyNumberFormat="1" applyFont="1" applyBorder="1" applyAlignment="1">
      <alignment shrinkToFit="1"/>
    </xf>
    <xf numFmtId="165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3" fillId="0" borderId="12" xfId="0" applyNumberFormat="1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shrinkToFi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165" fontId="4" fillId="0" borderId="16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shrinkToFit="1"/>
    </xf>
    <xf numFmtId="0" fontId="3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08"/>
  <sheetViews>
    <sheetView tabSelected="1" zoomScalePageLayoutView="0" workbookViewId="0" topLeftCell="A2">
      <selection activeCell="H8" sqref="H8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44.5" style="0" customWidth="1"/>
    <col min="6" max="6" width="12.83203125" style="26" customWidth="1"/>
    <col min="7" max="7" width="12.83203125" style="0" customWidth="1"/>
    <col min="8" max="8" width="13.66015625" style="0" customWidth="1"/>
  </cols>
  <sheetData>
    <row r="1" spans="1:6" ht="14.25" customHeight="1" hidden="1">
      <c r="A1" s="12"/>
      <c r="B1" s="13"/>
      <c r="C1" s="13"/>
      <c r="D1" s="14"/>
      <c r="E1" s="15"/>
      <c r="F1" s="20"/>
    </row>
    <row r="2" spans="1:7" ht="14.25" customHeight="1">
      <c r="A2" s="35"/>
      <c r="B2" s="35"/>
      <c r="C2" s="35"/>
      <c r="D2" s="35"/>
      <c r="E2" s="36"/>
      <c r="F2" s="37"/>
      <c r="G2" s="39" t="s">
        <v>270</v>
      </c>
    </row>
    <row r="3" spans="1:7" ht="14.25" customHeight="1">
      <c r="A3" s="35"/>
      <c r="B3" s="35"/>
      <c r="C3" s="35"/>
      <c r="D3" s="35"/>
      <c r="E3" s="36"/>
      <c r="F3" s="37"/>
      <c r="G3" s="39" t="s">
        <v>318</v>
      </c>
    </row>
    <row r="4" spans="1:7" ht="14.25" customHeight="1">
      <c r="A4" s="35"/>
      <c r="B4" s="35"/>
      <c r="C4" s="35"/>
      <c r="D4" s="35"/>
      <c r="E4" s="36"/>
      <c r="F4" s="37"/>
      <c r="G4" s="39" t="s">
        <v>269</v>
      </c>
    </row>
    <row r="5" spans="1:7" ht="14.25" customHeight="1">
      <c r="A5" s="35"/>
      <c r="B5" s="35"/>
      <c r="C5" s="35"/>
      <c r="D5" s="35"/>
      <c r="E5" s="36"/>
      <c r="F5" s="37"/>
      <c r="G5" s="38" t="s">
        <v>319</v>
      </c>
    </row>
    <row r="6" spans="1:6" ht="14.25" customHeight="1">
      <c r="A6" s="35"/>
      <c r="B6" s="35"/>
      <c r="C6" s="35"/>
      <c r="D6" s="35"/>
      <c r="E6" s="36"/>
      <c r="F6" s="37"/>
    </row>
    <row r="7" spans="1:7" ht="15.75">
      <c r="A7" s="56" t="s">
        <v>256</v>
      </c>
      <c r="B7" s="56"/>
      <c r="C7" s="56"/>
      <c r="D7" s="56"/>
      <c r="E7" s="56"/>
      <c r="F7" s="56"/>
      <c r="G7" s="56"/>
    </row>
    <row r="8" spans="1:7" ht="31.5" customHeight="1">
      <c r="A8" s="56" t="s">
        <v>317</v>
      </c>
      <c r="B8" s="56"/>
      <c r="C8" s="56"/>
      <c r="D8" s="56"/>
      <c r="E8" s="56"/>
      <c r="F8" s="56"/>
      <c r="G8" s="56"/>
    </row>
    <row r="9" spans="1:7" ht="12.75" customHeight="1">
      <c r="A9" s="27"/>
      <c r="B9" s="27"/>
      <c r="C9" s="27"/>
      <c r="D9" s="27"/>
      <c r="E9" s="27"/>
      <c r="F9" s="27"/>
      <c r="G9" s="27"/>
    </row>
    <row r="10" ht="12.75">
      <c r="G10" s="21" t="s">
        <v>241</v>
      </c>
    </row>
    <row r="11" spans="1:7" s="28" customFormat="1" ht="80.25" customHeight="1">
      <c r="A11" s="60" t="s">
        <v>4</v>
      </c>
      <c r="B11" s="60"/>
      <c r="C11" s="60"/>
      <c r="D11" s="60"/>
      <c r="E11" s="10" t="s">
        <v>13</v>
      </c>
      <c r="F11" s="42" t="s">
        <v>257</v>
      </c>
      <c r="G11" s="43" t="s">
        <v>295</v>
      </c>
    </row>
    <row r="12" spans="1:7" s="5" customFormat="1" ht="51.75" customHeight="1" hidden="1">
      <c r="A12" s="3" t="s">
        <v>3</v>
      </c>
      <c r="B12" s="3" t="s">
        <v>5</v>
      </c>
      <c r="C12" s="3" t="s">
        <v>7</v>
      </c>
      <c r="D12" s="3" t="s">
        <v>23</v>
      </c>
      <c r="E12" s="4" t="s">
        <v>239</v>
      </c>
      <c r="F12" s="22" t="s">
        <v>240</v>
      </c>
      <c r="G12" s="30"/>
    </row>
    <row r="13" spans="1:7" s="8" customFormat="1" ht="99.75" customHeight="1" hidden="1">
      <c r="A13" s="7" t="s">
        <v>4</v>
      </c>
      <c r="B13" s="7" t="s">
        <v>6</v>
      </c>
      <c r="C13" s="7" t="s">
        <v>8</v>
      </c>
      <c r="D13" s="7" t="s">
        <v>9</v>
      </c>
      <c r="E13" s="6" t="s">
        <v>238</v>
      </c>
      <c r="F13" s="23" t="s">
        <v>24</v>
      </c>
      <c r="G13" s="31"/>
    </row>
    <row r="14" spans="1:7" s="9" customFormat="1" ht="17.25" customHeight="1" hidden="1">
      <c r="A14" s="16" t="s">
        <v>14</v>
      </c>
      <c r="B14" s="17" t="s">
        <v>15</v>
      </c>
      <c r="C14" s="17" t="s">
        <v>16</v>
      </c>
      <c r="D14" s="18" t="s">
        <v>17</v>
      </c>
      <c r="E14" s="19"/>
      <c r="F14" s="29">
        <v>532457.7</v>
      </c>
      <c r="G14" s="33"/>
    </row>
    <row r="15" spans="1:7" s="9" customFormat="1" ht="25.5">
      <c r="A15" s="16" t="s">
        <v>47</v>
      </c>
      <c r="B15" s="17" t="s">
        <v>15</v>
      </c>
      <c r="C15" s="17" t="s">
        <v>16</v>
      </c>
      <c r="D15" s="18" t="s">
        <v>17</v>
      </c>
      <c r="E15" s="19" t="s">
        <v>48</v>
      </c>
      <c r="F15" s="29">
        <f>F16+F18+F21+F23+F31+F36+F38+F41+F45+F54+F26</f>
        <v>62599.299999999996</v>
      </c>
      <c r="G15" s="24">
        <f>G16+G18+G21+G23+G31+G36+G38+G41+G45+G54+G26</f>
        <v>48375.600000000006</v>
      </c>
    </row>
    <row r="16" spans="1:7" s="9" customFormat="1" ht="12.75">
      <c r="A16" s="16" t="s">
        <v>49</v>
      </c>
      <c r="B16" s="17" t="s">
        <v>15</v>
      </c>
      <c r="C16" s="17" t="s">
        <v>16</v>
      </c>
      <c r="D16" s="18" t="s">
        <v>17</v>
      </c>
      <c r="E16" s="19" t="s">
        <v>50</v>
      </c>
      <c r="F16" s="24">
        <f>F17</f>
        <v>43236</v>
      </c>
      <c r="G16" s="24">
        <f>G17</f>
        <v>34106.3</v>
      </c>
    </row>
    <row r="17" spans="1:7" ht="89.25">
      <c r="A17" s="12" t="s">
        <v>51</v>
      </c>
      <c r="B17" s="13" t="s">
        <v>52</v>
      </c>
      <c r="C17" s="13" t="s">
        <v>16</v>
      </c>
      <c r="D17" s="14" t="s">
        <v>53</v>
      </c>
      <c r="E17" s="15" t="s">
        <v>54</v>
      </c>
      <c r="F17" s="20">
        <v>43236</v>
      </c>
      <c r="G17" s="32">
        <v>34106.3</v>
      </c>
    </row>
    <row r="18" spans="1:7" s="9" customFormat="1" ht="12.75">
      <c r="A18" s="16" t="s">
        <v>55</v>
      </c>
      <c r="B18" s="17" t="s">
        <v>15</v>
      </c>
      <c r="C18" s="17" t="s">
        <v>16</v>
      </c>
      <c r="D18" s="18" t="s">
        <v>17</v>
      </c>
      <c r="E18" s="19" t="s">
        <v>56</v>
      </c>
      <c r="F18" s="24">
        <f>F19+F20</f>
        <v>7809</v>
      </c>
      <c r="G18" s="24">
        <f>G19+G20</f>
        <v>5372.6</v>
      </c>
    </row>
    <row r="19" spans="1:7" ht="25.5">
      <c r="A19" s="12" t="s">
        <v>58</v>
      </c>
      <c r="B19" s="13" t="s">
        <v>57</v>
      </c>
      <c r="C19" s="13" t="s">
        <v>16</v>
      </c>
      <c r="D19" s="14" t="s">
        <v>53</v>
      </c>
      <c r="E19" s="15" t="s">
        <v>59</v>
      </c>
      <c r="F19" s="20">
        <v>7469</v>
      </c>
      <c r="G19" s="32">
        <v>5189.3</v>
      </c>
    </row>
    <row r="20" spans="1:7" ht="12.75">
      <c r="A20" s="12" t="s">
        <v>60</v>
      </c>
      <c r="B20" s="13" t="s">
        <v>52</v>
      </c>
      <c r="C20" s="13" t="s">
        <v>16</v>
      </c>
      <c r="D20" s="14" t="s">
        <v>53</v>
      </c>
      <c r="E20" s="15" t="s">
        <v>61</v>
      </c>
      <c r="F20" s="20">
        <v>340</v>
      </c>
      <c r="G20" s="32">
        <v>183.3</v>
      </c>
    </row>
    <row r="21" spans="1:7" s="9" customFormat="1" ht="38.25">
      <c r="A21" s="16" t="s">
        <v>62</v>
      </c>
      <c r="B21" s="17" t="s">
        <v>15</v>
      </c>
      <c r="C21" s="17" t="s">
        <v>16</v>
      </c>
      <c r="D21" s="18" t="s">
        <v>17</v>
      </c>
      <c r="E21" s="19" t="s">
        <v>63</v>
      </c>
      <c r="F21" s="24">
        <f>F22</f>
        <v>10</v>
      </c>
      <c r="G21" s="24">
        <f>G22</f>
        <v>0</v>
      </c>
    </row>
    <row r="22" spans="1:7" ht="25.5">
      <c r="A22" s="12" t="s">
        <v>64</v>
      </c>
      <c r="B22" s="13" t="s">
        <v>52</v>
      </c>
      <c r="C22" s="13" t="s">
        <v>16</v>
      </c>
      <c r="D22" s="14" t="s">
        <v>53</v>
      </c>
      <c r="E22" s="15" t="s">
        <v>65</v>
      </c>
      <c r="F22" s="20">
        <v>10</v>
      </c>
      <c r="G22" s="32"/>
    </row>
    <row r="23" spans="1:7" s="9" customFormat="1" ht="12.75">
      <c r="A23" s="16" t="s">
        <v>66</v>
      </c>
      <c r="B23" s="17" t="s">
        <v>15</v>
      </c>
      <c r="C23" s="17" t="s">
        <v>16</v>
      </c>
      <c r="D23" s="18" t="s">
        <v>17</v>
      </c>
      <c r="E23" s="19" t="s">
        <v>67</v>
      </c>
      <c r="F23" s="24">
        <f>F24+F25</f>
        <v>1306</v>
      </c>
      <c r="G23" s="24">
        <f>G24+G25</f>
        <v>1259.4</v>
      </c>
    </row>
    <row r="24" spans="1:7" ht="63.75">
      <c r="A24" s="12" t="s">
        <v>68</v>
      </c>
      <c r="B24" s="13" t="s">
        <v>52</v>
      </c>
      <c r="C24" s="13" t="s">
        <v>16</v>
      </c>
      <c r="D24" s="14" t="s">
        <v>53</v>
      </c>
      <c r="E24" s="15" t="s">
        <v>69</v>
      </c>
      <c r="F24" s="20">
        <v>760</v>
      </c>
      <c r="G24" s="32">
        <v>745.3</v>
      </c>
    </row>
    <row r="25" spans="1:7" ht="78" customHeight="1">
      <c r="A25" s="12" t="s">
        <v>70</v>
      </c>
      <c r="B25" s="13" t="s">
        <v>52</v>
      </c>
      <c r="C25" s="13" t="s">
        <v>16</v>
      </c>
      <c r="D25" s="14" t="s">
        <v>53</v>
      </c>
      <c r="E25" s="15" t="s">
        <v>71</v>
      </c>
      <c r="F25" s="20">
        <v>546</v>
      </c>
      <c r="G25" s="32">
        <v>514.1</v>
      </c>
    </row>
    <row r="26" spans="1:7" s="9" customFormat="1" ht="40.5" customHeight="1">
      <c r="A26" s="16" t="s">
        <v>258</v>
      </c>
      <c r="B26" s="17" t="s">
        <v>15</v>
      </c>
      <c r="C26" s="17" t="s">
        <v>16</v>
      </c>
      <c r="D26" s="18" t="s">
        <v>17</v>
      </c>
      <c r="E26" s="19" t="s">
        <v>259</v>
      </c>
      <c r="F26" s="24"/>
      <c r="G26" s="41">
        <f>G27+G28+G29+G30</f>
        <v>34.5</v>
      </c>
    </row>
    <row r="27" spans="1:7" ht="51">
      <c r="A27" s="12" t="s">
        <v>260</v>
      </c>
      <c r="B27" s="13" t="s">
        <v>79</v>
      </c>
      <c r="C27" s="13" t="s">
        <v>16</v>
      </c>
      <c r="D27" s="14" t="s">
        <v>53</v>
      </c>
      <c r="E27" s="15" t="s">
        <v>261</v>
      </c>
      <c r="F27" s="20"/>
      <c r="G27" s="32">
        <v>26.1</v>
      </c>
    </row>
    <row r="28" spans="1:7" ht="12.75">
      <c r="A28" s="12" t="s">
        <v>272</v>
      </c>
      <c r="B28" s="13" t="s">
        <v>57</v>
      </c>
      <c r="C28" s="13" t="s">
        <v>16</v>
      </c>
      <c r="D28" s="14" t="s">
        <v>53</v>
      </c>
      <c r="E28" s="15" t="s">
        <v>273</v>
      </c>
      <c r="F28" s="20"/>
      <c r="G28" s="32">
        <v>0.3</v>
      </c>
    </row>
    <row r="29" spans="1:7" ht="76.5">
      <c r="A29" s="12" t="s">
        <v>274</v>
      </c>
      <c r="B29" s="13" t="s">
        <v>79</v>
      </c>
      <c r="C29" s="13" t="s">
        <v>16</v>
      </c>
      <c r="D29" s="14" t="s">
        <v>53</v>
      </c>
      <c r="E29" s="15" t="s">
        <v>275</v>
      </c>
      <c r="F29" s="20"/>
      <c r="G29" s="32">
        <v>0.6</v>
      </c>
    </row>
    <row r="30" spans="1:7" ht="38.25">
      <c r="A30" s="12" t="s">
        <v>262</v>
      </c>
      <c r="B30" s="13" t="s">
        <v>79</v>
      </c>
      <c r="C30" s="13" t="s">
        <v>16</v>
      </c>
      <c r="D30" s="14" t="s">
        <v>53</v>
      </c>
      <c r="E30" s="15" t="s">
        <v>263</v>
      </c>
      <c r="F30" s="20"/>
      <c r="G30" s="32">
        <v>7.5</v>
      </c>
    </row>
    <row r="31" spans="1:7" s="9" customFormat="1" ht="51">
      <c r="A31" s="16" t="s">
        <v>72</v>
      </c>
      <c r="B31" s="17" t="s">
        <v>15</v>
      </c>
      <c r="C31" s="17" t="s">
        <v>16</v>
      </c>
      <c r="D31" s="18" t="s">
        <v>17</v>
      </c>
      <c r="E31" s="19" t="s">
        <v>73</v>
      </c>
      <c r="F31" s="24">
        <f>F32+F34+F35+F33</f>
        <v>3678</v>
      </c>
      <c r="G31" s="24">
        <f>G32+G34+G35+G33</f>
        <v>2737.2</v>
      </c>
    </row>
    <row r="32" spans="1:7" ht="89.25">
      <c r="A32" s="12" t="s">
        <v>74</v>
      </c>
      <c r="B32" s="13" t="s">
        <v>75</v>
      </c>
      <c r="C32" s="13" t="s">
        <v>16</v>
      </c>
      <c r="D32" s="14" t="s">
        <v>76</v>
      </c>
      <c r="E32" s="15" t="s">
        <v>77</v>
      </c>
      <c r="F32" s="20">
        <v>1782</v>
      </c>
      <c r="G32" s="32">
        <v>553.9</v>
      </c>
    </row>
    <row r="33" spans="1:7" ht="89.25">
      <c r="A33" s="12" t="s">
        <v>296</v>
      </c>
      <c r="B33" s="13" t="s">
        <v>79</v>
      </c>
      <c r="C33" s="13" t="s">
        <v>16</v>
      </c>
      <c r="D33" s="14" t="s">
        <v>76</v>
      </c>
      <c r="E33" s="15" t="s">
        <v>297</v>
      </c>
      <c r="F33" s="20"/>
      <c r="G33" s="32">
        <v>72</v>
      </c>
    </row>
    <row r="34" spans="1:7" ht="76.5">
      <c r="A34" s="12" t="s">
        <v>78</v>
      </c>
      <c r="B34" s="13" t="s">
        <v>79</v>
      </c>
      <c r="C34" s="13" t="s">
        <v>16</v>
      </c>
      <c r="D34" s="14" t="s">
        <v>76</v>
      </c>
      <c r="E34" s="15" t="s">
        <v>80</v>
      </c>
      <c r="F34" s="20">
        <v>1786</v>
      </c>
      <c r="G34" s="32">
        <v>2051.7</v>
      </c>
    </row>
    <row r="35" spans="1:7" ht="89.25">
      <c r="A35" s="12" t="s">
        <v>81</v>
      </c>
      <c r="B35" s="13" t="s">
        <v>79</v>
      </c>
      <c r="C35" s="13" t="s">
        <v>82</v>
      </c>
      <c r="D35" s="14" t="s">
        <v>76</v>
      </c>
      <c r="E35" s="15" t="s">
        <v>83</v>
      </c>
      <c r="F35" s="20">
        <v>110</v>
      </c>
      <c r="G35" s="32">
        <v>59.6</v>
      </c>
    </row>
    <row r="36" spans="1:7" s="9" customFormat="1" ht="25.5">
      <c r="A36" s="16" t="s">
        <v>84</v>
      </c>
      <c r="B36" s="17" t="s">
        <v>15</v>
      </c>
      <c r="C36" s="17" t="s">
        <v>16</v>
      </c>
      <c r="D36" s="18" t="s">
        <v>17</v>
      </c>
      <c r="E36" s="19" t="s">
        <v>85</v>
      </c>
      <c r="F36" s="24">
        <f>F37</f>
        <v>1017</v>
      </c>
      <c r="G36" s="24">
        <f>G37</f>
        <v>575.6</v>
      </c>
    </row>
    <row r="37" spans="1:7" ht="25.5">
      <c r="A37" s="12" t="s">
        <v>86</v>
      </c>
      <c r="B37" s="13" t="s">
        <v>52</v>
      </c>
      <c r="C37" s="13" t="s">
        <v>16</v>
      </c>
      <c r="D37" s="14" t="s">
        <v>76</v>
      </c>
      <c r="E37" s="15" t="s">
        <v>87</v>
      </c>
      <c r="F37" s="20">
        <v>1017</v>
      </c>
      <c r="G37" s="32">
        <v>575.6</v>
      </c>
    </row>
    <row r="38" spans="1:7" s="9" customFormat="1" ht="38.25">
      <c r="A38" s="16" t="s">
        <v>88</v>
      </c>
      <c r="B38" s="17" t="s">
        <v>15</v>
      </c>
      <c r="C38" s="17" t="s">
        <v>16</v>
      </c>
      <c r="D38" s="18" t="s">
        <v>17</v>
      </c>
      <c r="E38" s="19" t="s">
        <v>89</v>
      </c>
      <c r="F38" s="24">
        <f>F39</f>
        <v>245.2</v>
      </c>
      <c r="G38" s="24">
        <f>G39+G40</f>
        <v>287.29999999999995</v>
      </c>
    </row>
    <row r="39" spans="1:7" ht="38.25">
      <c r="A39" s="12" t="s">
        <v>90</v>
      </c>
      <c r="B39" s="13" t="s">
        <v>79</v>
      </c>
      <c r="C39" s="13" t="s">
        <v>16</v>
      </c>
      <c r="D39" s="14" t="s">
        <v>91</v>
      </c>
      <c r="E39" s="15" t="s">
        <v>92</v>
      </c>
      <c r="F39" s="20">
        <v>245.2</v>
      </c>
      <c r="G39" s="32">
        <v>146.7</v>
      </c>
    </row>
    <row r="40" spans="1:7" ht="25.5">
      <c r="A40" s="12" t="s">
        <v>276</v>
      </c>
      <c r="B40" s="13" t="s">
        <v>79</v>
      </c>
      <c r="C40" s="13" t="s">
        <v>16</v>
      </c>
      <c r="D40" s="14" t="s">
        <v>91</v>
      </c>
      <c r="E40" s="15" t="s">
        <v>277</v>
      </c>
      <c r="F40" s="20"/>
      <c r="G40" s="32">
        <v>140.6</v>
      </c>
    </row>
    <row r="41" spans="1:7" s="9" customFormat="1" ht="38.25">
      <c r="A41" s="16" t="s">
        <v>93</v>
      </c>
      <c r="B41" s="17" t="s">
        <v>15</v>
      </c>
      <c r="C41" s="17" t="s">
        <v>16</v>
      </c>
      <c r="D41" s="18" t="s">
        <v>17</v>
      </c>
      <c r="E41" s="19" t="s">
        <v>94</v>
      </c>
      <c r="F41" s="24">
        <f>F42+F43+F44</f>
        <v>1486</v>
      </c>
      <c r="G41" s="24">
        <f>G42+G43+G44</f>
        <v>1954.3</v>
      </c>
    </row>
    <row r="42" spans="1:7" ht="102">
      <c r="A42" s="12" t="s">
        <v>95</v>
      </c>
      <c r="B42" s="13" t="s">
        <v>79</v>
      </c>
      <c r="C42" s="13" t="s">
        <v>16</v>
      </c>
      <c r="D42" s="14" t="s">
        <v>96</v>
      </c>
      <c r="E42" s="15" t="s">
        <v>97</v>
      </c>
      <c r="F42" s="20">
        <v>850</v>
      </c>
      <c r="G42" s="32">
        <v>1547</v>
      </c>
    </row>
    <row r="43" spans="1:7" ht="51">
      <c r="A43" s="12" t="s">
        <v>98</v>
      </c>
      <c r="B43" s="13" t="s">
        <v>75</v>
      </c>
      <c r="C43" s="13" t="s">
        <v>16</v>
      </c>
      <c r="D43" s="14" t="s">
        <v>99</v>
      </c>
      <c r="E43" s="15" t="s">
        <v>100</v>
      </c>
      <c r="F43" s="20">
        <v>208</v>
      </c>
      <c r="G43" s="32">
        <v>407.3</v>
      </c>
    </row>
    <row r="44" spans="1:7" ht="63.75">
      <c r="A44" s="12" t="s">
        <v>101</v>
      </c>
      <c r="B44" s="13" t="s">
        <v>79</v>
      </c>
      <c r="C44" s="13" t="s">
        <v>16</v>
      </c>
      <c r="D44" s="14" t="s">
        <v>99</v>
      </c>
      <c r="E44" s="15" t="s">
        <v>102</v>
      </c>
      <c r="F44" s="20">
        <v>428</v>
      </c>
      <c r="G44" s="32"/>
    </row>
    <row r="45" spans="1:7" s="9" customFormat="1" ht="25.5">
      <c r="A45" s="16" t="s">
        <v>103</v>
      </c>
      <c r="B45" s="17" t="s">
        <v>15</v>
      </c>
      <c r="C45" s="17" t="s">
        <v>16</v>
      </c>
      <c r="D45" s="18" t="s">
        <v>17</v>
      </c>
      <c r="E45" s="19" t="s">
        <v>104</v>
      </c>
      <c r="F45" s="24">
        <f>F46+F47+F48+F49+F50+F52+F53+F51</f>
        <v>2568</v>
      </c>
      <c r="G45" s="24">
        <f>G46+G47+G48+G49+G50+G52+G53+G51</f>
        <v>717.8999999999999</v>
      </c>
    </row>
    <row r="46" spans="1:7" s="40" customFormat="1" ht="25.5" customHeight="1">
      <c r="A46" s="12" t="s">
        <v>278</v>
      </c>
      <c r="B46" s="13" t="s">
        <v>15</v>
      </c>
      <c r="C46" s="13" t="s">
        <v>16</v>
      </c>
      <c r="D46" s="14" t="s">
        <v>106</v>
      </c>
      <c r="E46" s="15" t="s">
        <v>291</v>
      </c>
      <c r="F46" s="20"/>
      <c r="G46" s="20">
        <v>8</v>
      </c>
    </row>
    <row r="47" spans="1:7" s="40" customFormat="1" ht="25.5" customHeight="1">
      <c r="A47" s="12" t="s">
        <v>279</v>
      </c>
      <c r="B47" s="13" t="s">
        <v>15</v>
      </c>
      <c r="C47" s="13" t="s">
        <v>16</v>
      </c>
      <c r="D47" s="14" t="s">
        <v>106</v>
      </c>
      <c r="E47" s="15" t="s">
        <v>280</v>
      </c>
      <c r="F47" s="20">
        <v>190</v>
      </c>
      <c r="G47" s="20">
        <v>43.5</v>
      </c>
    </row>
    <row r="48" spans="1:7" s="40" customFormat="1" ht="100.5" customHeight="1">
      <c r="A48" s="12" t="s">
        <v>281</v>
      </c>
      <c r="B48" s="13" t="s">
        <v>15</v>
      </c>
      <c r="C48" s="13" t="s">
        <v>16</v>
      </c>
      <c r="D48" s="14" t="s">
        <v>106</v>
      </c>
      <c r="E48" s="15" t="s">
        <v>282</v>
      </c>
      <c r="F48" s="20">
        <v>46</v>
      </c>
      <c r="G48" s="20">
        <v>1</v>
      </c>
    </row>
    <row r="49" spans="1:7" s="40" customFormat="1" ht="38.25">
      <c r="A49" s="12" t="s">
        <v>283</v>
      </c>
      <c r="B49" s="13" t="s">
        <v>15</v>
      </c>
      <c r="C49" s="13" t="s">
        <v>16</v>
      </c>
      <c r="D49" s="14" t="s">
        <v>106</v>
      </c>
      <c r="E49" s="15" t="s">
        <v>284</v>
      </c>
      <c r="F49" s="20">
        <v>86</v>
      </c>
      <c r="G49" s="20">
        <v>28.5</v>
      </c>
    </row>
    <row r="50" spans="1:7" s="40" customFormat="1" ht="76.5">
      <c r="A50" s="12" t="s">
        <v>285</v>
      </c>
      <c r="B50" s="13" t="s">
        <v>15</v>
      </c>
      <c r="C50" s="13" t="s">
        <v>16</v>
      </c>
      <c r="D50" s="14" t="s">
        <v>106</v>
      </c>
      <c r="E50" s="15" t="s">
        <v>292</v>
      </c>
      <c r="F50" s="20">
        <v>12</v>
      </c>
      <c r="G50" s="20">
        <v>13</v>
      </c>
    </row>
    <row r="51" spans="1:7" s="40" customFormat="1" ht="38.25">
      <c r="A51" s="12" t="s">
        <v>298</v>
      </c>
      <c r="B51" s="13" t="s">
        <v>15</v>
      </c>
      <c r="C51" s="13" t="s">
        <v>16</v>
      </c>
      <c r="D51" s="14" t="s">
        <v>106</v>
      </c>
      <c r="E51" s="15" t="s">
        <v>299</v>
      </c>
      <c r="F51" s="20"/>
      <c r="G51" s="20">
        <v>2.3</v>
      </c>
    </row>
    <row r="52" spans="1:7" s="40" customFormat="1" ht="89.25">
      <c r="A52" s="12" t="s">
        <v>286</v>
      </c>
      <c r="B52" s="13" t="s">
        <v>15</v>
      </c>
      <c r="C52" s="13" t="s">
        <v>16</v>
      </c>
      <c r="D52" s="14" t="s">
        <v>106</v>
      </c>
      <c r="E52" s="15" t="s">
        <v>293</v>
      </c>
      <c r="F52" s="20"/>
      <c r="G52" s="20">
        <v>48.3</v>
      </c>
    </row>
    <row r="53" spans="1:7" ht="51">
      <c r="A53" s="12" t="s">
        <v>105</v>
      </c>
      <c r="B53" s="13" t="s">
        <v>79</v>
      </c>
      <c r="C53" s="13" t="s">
        <v>16</v>
      </c>
      <c r="D53" s="14" t="s">
        <v>106</v>
      </c>
      <c r="E53" s="15" t="s">
        <v>107</v>
      </c>
      <c r="F53" s="20">
        <v>2234</v>
      </c>
      <c r="G53" s="32">
        <v>573.3</v>
      </c>
    </row>
    <row r="54" spans="1:7" s="9" customFormat="1" ht="12.75">
      <c r="A54" s="16" t="s">
        <v>242</v>
      </c>
      <c r="B54" s="17" t="s">
        <v>15</v>
      </c>
      <c r="C54" s="17" t="s">
        <v>16</v>
      </c>
      <c r="D54" s="18" t="s">
        <v>17</v>
      </c>
      <c r="E54" s="19" t="s">
        <v>243</v>
      </c>
      <c r="F54" s="24">
        <f>F55+F56</f>
        <v>1244.1</v>
      </c>
      <c r="G54" s="24">
        <f>G55+G56</f>
        <v>1330.5</v>
      </c>
    </row>
    <row r="55" spans="1:7" s="40" customFormat="1" ht="12.75">
      <c r="A55" s="12" t="s">
        <v>287</v>
      </c>
      <c r="B55" s="13" t="s">
        <v>15</v>
      </c>
      <c r="C55" s="13" t="s">
        <v>16</v>
      </c>
      <c r="D55" s="14" t="s">
        <v>245</v>
      </c>
      <c r="E55" s="15" t="s">
        <v>288</v>
      </c>
      <c r="F55" s="20"/>
      <c r="G55" s="20">
        <v>1.8</v>
      </c>
    </row>
    <row r="56" spans="1:7" ht="12.75">
      <c r="A56" s="12" t="s">
        <v>244</v>
      </c>
      <c r="B56" s="13" t="s">
        <v>15</v>
      </c>
      <c r="C56" s="13" t="s">
        <v>16</v>
      </c>
      <c r="D56" s="14" t="s">
        <v>245</v>
      </c>
      <c r="E56" s="15" t="s">
        <v>246</v>
      </c>
      <c r="F56" s="20">
        <v>1244.1</v>
      </c>
      <c r="G56" s="20">
        <v>1328.7</v>
      </c>
    </row>
    <row r="57" spans="1:7" s="9" customFormat="1" ht="12.75">
      <c r="A57" s="16" t="s">
        <v>108</v>
      </c>
      <c r="B57" s="17" t="s">
        <v>15</v>
      </c>
      <c r="C57" s="17" t="s">
        <v>16</v>
      </c>
      <c r="D57" s="18" t="s">
        <v>17</v>
      </c>
      <c r="E57" s="19" t="s">
        <v>109</v>
      </c>
      <c r="F57" s="24">
        <f>F58</f>
        <v>1964643.2</v>
      </c>
      <c r="G57" s="24">
        <f>G58</f>
        <v>1818040.7999999998</v>
      </c>
    </row>
    <row r="58" spans="1:7" s="9" customFormat="1" ht="38.25">
      <c r="A58" s="16" t="s">
        <v>110</v>
      </c>
      <c r="B58" s="17" t="s">
        <v>15</v>
      </c>
      <c r="C58" s="17" t="s">
        <v>16</v>
      </c>
      <c r="D58" s="18" t="s">
        <v>17</v>
      </c>
      <c r="E58" s="19" t="s">
        <v>111</v>
      </c>
      <c r="F58" s="24">
        <f>F59+F62+F67+F98+F104+F102</f>
        <v>1964643.2</v>
      </c>
      <c r="G58" s="24">
        <f>G59+G62+G67+G98+G104+G102</f>
        <v>1818040.7999999998</v>
      </c>
    </row>
    <row r="59" spans="1:7" s="9" customFormat="1" ht="25.5">
      <c r="A59" s="16" t="s">
        <v>304</v>
      </c>
      <c r="B59" s="17" t="s">
        <v>15</v>
      </c>
      <c r="C59" s="17" t="s">
        <v>16</v>
      </c>
      <c r="D59" s="18" t="s">
        <v>17</v>
      </c>
      <c r="E59" s="19" t="s">
        <v>305</v>
      </c>
      <c r="F59" s="24">
        <f>F60+F61</f>
        <v>1549561.4</v>
      </c>
      <c r="G59" s="24">
        <f>G60+G61</f>
        <v>1517771.4</v>
      </c>
    </row>
    <row r="60" spans="1:7" ht="25.5" customHeight="1">
      <c r="A60" s="12" t="s">
        <v>112</v>
      </c>
      <c r="B60" s="13" t="s">
        <v>79</v>
      </c>
      <c r="C60" s="13" t="s">
        <v>16</v>
      </c>
      <c r="D60" s="14" t="s">
        <v>113</v>
      </c>
      <c r="E60" s="15" t="s">
        <v>114</v>
      </c>
      <c r="F60" s="20">
        <v>163402</v>
      </c>
      <c r="G60" s="32">
        <v>131612</v>
      </c>
    </row>
    <row r="61" spans="1:7" ht="38.25">
      <c r="A61" s="12" t="s">
        <v>247</v>
      </c>
      <c r="B61" s="13" t="s">
        <v>79</v>
      </c>
      <c r="C61" s="13" t="s">
        <v>16</v>
      </c>
      <c r="D61" s="14" t="s">
        <v>113</v>
      </c>
      <c r="E61" s="15" t="s">
        <v>248</v>
      </c>
      <c r="F61" s="20">
        <v>1386159.4</v>
      </c>
      <c r="G61" s="32">
        <v>1386159.4</v>
      </c>
    </row>
    <row r="62" spans="1:7" s="9" customFormat="1" ht="38.25">
      <c r="A62" s="16" t="s">
        <v>306</v>
      </c>
      <c r="B62" s="17" t="s">
        <v>15</v>
      </c>
      <c r="C62" s="17" t="s">
        <v>16</v>
      </c>
      <c r="D62" s="18" t="s">
        <v>17</v>
      </c>
      <c r="E62" s="19" t="s">
        <v>307</v>
      </c>
      <c r="F62" s="24">
        <f>F63+F64+F65+F66</f>
        <v>93970.2</v>
      </c>
      <c r="G62" s="24">
        <f>G63+G64+G65+G66</f>
        <v>80319.5</v>
      </c>
    </row>
    <row r="63" spans="1:7" s="55" customFormat="1" ht="65.25" customHeight="1">
      <c r="A63" s="50" t="s">
        <v>249</v>
      </c>
      <c r="B63" s="51" t="s">
        <v>79</v>
      </c>
      <c r="C63" s="51" t="s">
        <v>16</v>
      </c>
      <c r="D63" s="52" t="s">
        <v>113</v>
      </c>
      <c r="E63" s="53" t="s">
        <v>250</v>
      </c>
      <c r="F63" s="54">
        <v>2180</v>
      </c>
      <c r="G63" s="34">
        <v>2180</v>
      </c>
    </row>
    <row r="64" spans="1:7" s="55" customFormat="1" ht="51">
      <c r="A64" s="50" t="s">
        <v>251</v>
      </c>
      <c r="B64" s="51" t="s">
        <v>79</v>
      </c>
      <c r="C64" s="51" t="s">
        <v>16</v>
      </c>
      <c r="D64" s="52" t="s">
        <v>113</v>
      </c>
      <c r="E64" s="53" t="s">
        <v>252</v>
      </c>
      <c r="F64" s="54">
        <v>7575.7</v>
      </c>
      <c r="G64" s="34">
        <v>7575.7</v>
      </c>
    </row>
    <row r="65" spans="1:7" s="55" customFormat="1" ht="38.25">
      <c r="A65" s="50" t="s">
        <v>289</v>
      </c>
      <c r="B65" s="51" t="s">
        <v>79</v>
      </c>
      <c r="C65" s="51" t="s">
        <v>16</v>
      </c>
      <c r="D65" s="52" t="s">
        <v>113</v>
      </c>
      <c r="E65" s="53" t="s">
        <v>294</v>
      </c>
      <c r="F65" s="54">
        <v>29234.3</v>
      </c>
      <c r="G65" s="34">
        <v>29234.3</v>
      </c>
    </row>
    <row r="66" spans="1:7" s="55" customFormat="1" ht="12.75">
      <c r="A66" s="50" t="s">
        <v>117</v>
      </c>
      <c r="B66" s="51" t="s">
        <v>79</v>
      </c>
      <c r="C66" s="51" t="s">
        <v>16</v>
      </c>
      <c r="D66" s="52" t="s">
        <v>113</v>
      </c>
      <c r="E66" s="53" t="s">
        <v>290</v>
      </c>
      <c r="F66" s="54">
        <v>54980.2</v>
      </c>
      <c r="G66" s="54">
        <v>41329.5</v>
      </c>
    </row>
    <row r="67" spans="1:7" s="49" customFormat="1" ht="38.25">
      <c r="A67" s="44" t="s">
        <v>308</v>
      </c>
      <c r="B67" s="45" t="s">
        <v>15</v>
      </c>
      <c r="C67" s="45" t="s">
        <v>16</v>
      </c>
      <c r="D67" s="46" t="s">
        <v>17</v>
      </c>
      <c r="E67" s="47" t="s">
        <v>309</v>
      </c>
      <c r="F67" s="48">
        <f>F68+F69+F70+F71+F72+F73+F74+F93+F94+F95+F96+F97</f>
        <v>273761.50000000006</v>
      </c>
      <c r="G67" s="48">
        <f>G68+G69+G70+G71+G72+G73+G74+G93+G94+G95+G96+G97</f>
        <v>202998.7</v>
      </c>
    </row>
    <row r="68" spans="1:7" ht="38.25">
      <c r="A68" s="12" t="s">
        <v>118</v>
      </c>
      <c r="B68" s="13" t="s">
        <v>79</v>
      </c>
      <c r="C68" s="13" t="s">
        <v>16</v>
      </c>
      <c r="D68" s="14" t="s">
        <v>113</v>
      </c>
      <c r="E68" s="15" t="s">
        <v>119</v>
      </c>
      <c r="F68" s="20">
        <v>1706</v>
      </c>
      <c r="G68" s="32">
        <v>1291</v>
      </c>
    </row>
    <row r="69" spans="1:7" ht="63.75">
      <c r="A69" s="12" t="s">
        <v>300</v>
      </c>
      <c r="B69" s="13" t="s">
        <v>79</v>
      </c>
      <c r="C69" s="13" t="s">
        <v>16</v>
      </c>
      <c r="D69" s="14" t="s">
        <v>113</v>
      </c>
      <c r="E69" s="15" t="s">
        <v>301</v>
      </c>
      <c r="F69" s="20">
        <v>17.7</v>
      </c>
      <c r="G69" s="32">
        <v>17.7</v>
      </c>
    </row>
    <row r="70" spans="1:7" ht="51">
      <c r="A70" s="12" t="s">
        <v>120</v>
      </c>
      <c r="B70" s="13" t="s">
        <v>79</v>
      </c>
      <c r="C70" s="13" t="s">
        <v>16</v>
      </c>
      <c r="D70" s="14" t="s">
        <v>113</v>
      </c>
      <c r="E70" s="15" t="s">
        <v>121</v>
      </c>
      <c r="F70" s="20">
        <v>1206.7</v>
      </c>
      <c r="G70" s="32">
        <v>1131</v>
      </c>
    </row>
    <row r="71" spans="1:7" ht="52.5" customHeight="1">
      <c r="A71" s="12" t="s">
        <v>122</v>
      </c>
      <c r="B71" s="13" t="s">
        <v>79</v>
      </c>
      <c r="C71" s="13" t="s">
        <v>16</v>
      </c>
      <c r="D71" s="14" t="s">
        <v>113</v>
      </c>
      <c r="E71" s="15" t="s">
        <v>123</v>
      </c>
      <c r="F71" s="20">
        <v>300.5</v>
      </c>
      <c r="G71" s="32">
        <v>300.5</v>
      </c>
    </row>
    <row r="72" spans="1:7" ht="38.25">
      <c r="A72" s="12" t="s">
        <v>253</v>
      </c>
      <c r="B72" s="13" t="s">
        <v>79</v>
      </c>
      <c r="C72" s="13" t="s">
        <v>16</v>
      </c>
      <c r="D72" s="14" t="s">
        <v>113</v>
      </c>
      <c r="E72" s="15" t="s">
        <v>271</v>
      </c>
      <c r="F72" s="20">
        <v>3283</v>
      </c>
      <c r="G72" s="32">
        <v>3283</v>
      </c>
    </row>
    <row r="73" spans="1:7" ht="51">
      <c r="A73" s="12" t="s">
        <v>124</v>
      </c>
      <c r="B73" s="13" t="s">
        <v>79</v>
      </c>
      <c r="C73" s="13" t="s">
        <v>16</v>
      </c>
      <c r="D73" s="14" t="s">
        <v>113</v>
      </c>
      <c r="E73" s="15" t="s">
        <v>125</v>
      </c>
      <c r="F73" s="20">
        <v>3500</v>
      </c>
      <c r="G73" s="32">
        <v>2820</v>
      </c>
    </row>
    <row r="74" spans="1:7" s="9" customFormat="1" ht="51">
      <c r="A74" s="16" t="s">
        <v>126</v>
      </c>
      <c r="B74" s="17" t="s">
        <v>79</v>
      </c>
      <c r="C74" s="17" t="s">
        <v>16</v>
      </c>
      <c r="D74" s="18" t="s">
        <v>113</v>
      </c>
      <c r="E74" s="19" t="s">
        <v>127</v>
      </c>
      <c r="F74" s="24">
        <f>SUM(F75:F92)</f>
        <v>231798.6</v>
      </c>
      <c r="G74" s="24">
        <f>SUM(G75:G91)</f>
        <v>166835.6</v>
      </c>
    </row>
    <row r="75" spans="1:7" ht="127.5">
      <c r="A75" s="12" t="s">
        <v>126</v>
      </c>
      <c r="B75" s="13" t="s">
        <v>79</v>
      </c>
      <c r="C75" s="13" t="s">
        <v>128</v>
      </c>
      <c r="D75" s="14" t="s">
        <v>113</v>
      </c>
      <c r="E75" s="15" t="s">
        <v>129</v>
      </c>
      <c r="F75" s="20">
        <v>163345</v>
      </c>
      <c r="G75" s="32">
        <v>114392</v>
      </c>
    </row>
    <row r="76" spans="1:7" ht="38.25">
      <c r="A76" s="12" t="s">
        <v>126</v>
      </c>
      <c r="B76" s="13" t="s">
        <v>79</v>
      </c>
      <c r="C76" s="13" t="s">
        <v>130</v>
      </c>
      <c r="D76" s="14" t="s">
        <v>113</v>
      </c>
      <c r="E76" s="15" t="s">
        <v>131</v>
      </c>
      <c r="F76" s="20">
        <v>13150</v>
      </c>
      <c r="G76" s="32">
        <v>10014.2</v>
      </c>
    </row>
    <row r="77" spans="1:7" ht="202.5" customHeight="1">
      <c r="A77" s="12" t="s">
        <v>126</v>
      </c>
      <c r="B77" s="13" t="s">
        <v>79</v>
      </c>
      <c r="C77" s="13" t="s">
        <v>132</v>
      </c>
      <c r="D77" s="14" t="s">
        <v>113</v>
      </c>
      <c r="E77" s="15" t="s">
        <v>133</v>
      </c>
      <c r="F77" s="20">
        <v>30.7</v>
      </c>
      <c r="G77" s="32"/>
    </row>
    <row r="78" spans="1:7" ht="128.25" customHeight="1">
      <c r="A78" s="12" t="s">
        <v>126</v>
      </c>
      <c r="B78" s="13" t="s">
        <v>79</v>
      </c>
      <c r="C78" s="13" t="s">
        <v>134</v>
      </c>
      <c r="D78" s="14" t="s">
        <v>113</v>
      </c>
      <c r="E78" s="15" t="s">
        <v>135</v>
      </c>
      <c r="F78" s="20">
        <v>15536</v>
      </c>
      <c r="G78" s="32">
        <v>11924.5</v>
      </c>
    </row>
    <row r="79" spans="1:7" ht="51">
      <c r="A79" s="12" t="s">
        <v>126</v>
      </c>
      <c r="B79" s="13" t="s">
        <v>79</v>
      </c>
      <c r="C79" s="13" t="s">
        <v>136</v>
      </c>
      <c r="D79" s="14" t="s">
        <v>113</v>
      </c>
      <c r="E79" s="15" t="s">
        <v>137</v>
      </c>
      <c r="F79" s="20">
        <v>8148.8</v>
      </c>
      <c r="G79" s="32">
        <v>6895.7</v>
      </c>
    </row>
    <row r="80" spans="1:7" ht="51">
      <c r="A80" s="12" t="s">
        <v>126</v>
      </c>
      <c r="B80" s="13" t="s">
        <v>79</v>
      </c>
      <c r="C80" s="13" t="s">
        <v>138</v>
      </c>
      <c r="D80" s="14" t="s">
        <v>113</v>
      </c>
      <c r="E80" s="15" t="s">
        <v>139</v>
      </c>
      <c r="F80" s="20">
        <v>579</v>
      </c>
      <c r="G80" s="32">
        <v>406</v>
      </c>
    </row>
    <row r="81" spans="1:7" ht="51">
      <c r="A81" s="12" t="s">
        <v>126</v>
      </c>
      <c r="B81" s="13" t="s">
        <v>79</v>
      </c>
      <c r="C81" s="13" t="s">
        <v>140</v>
      </c>
      <c r="D81" s="14" t="s">
        <v>113</v>
      </c>
      <c r="E81" s="15" t="s">
        <v>141</v>
      </c>
      <c r="F81" s="20">
        <v>414</v>
      </c>
      <c r="G81" s="32">
        <v>262.5</v>
      </c>
    </row>
    <row r="82" spans="1:7" ht="51">
      <c r="A82" s="12" t="s">
        <v>126</v>
      </c>
      <c r="B82" s="13" t="s">
        <v>79</v>
      </c>
      <c r="C82" s="13" t="s">
        <v>142</v>
      </c>
      <c r="D82" s="14" t="s">
        <v>113</v>
      </c>
      <c r="E82" s="15" t="s">
        <v>143</v>
      </c>
      <c r="F82" s="20">
        <v>1815</v>
      </c>
      <c r="G82" s="32">
        <v>1368</v>
      </c>
    </row>
    <row r="83" spans="1:7" ht="51">
      <c r="A83" s="12" t="s">
        <v>126</v>
      </c>
      <c r="B83" s="13" t="s">
        <v>79</v>
      </c>
      <c r="C83" s="13" t="s">
        <v>144</v>
      </c>
      <c r="D83" s="14" t="s">
        <v>113</v>
      </c>
      <c r="E83" s="15" t="s">
        <v>145</v>
      </c>
      <c r="F83" s="20">
        <v>288.1</v>
      </c>
      <c r="G83" s="32">
        <v>223</v>
      </c>
    </row>
    <row r="84" spans="1:7" ht="51">
      <c r="A84" s="12" t="s">
        <v>126</v>
      </c>
      <c r="B84" s="13" t="s">
        <v>79</v>
      </c>
      <c r="C84" s="13" t="s">
        <v>146</v>
      </c>
      <c r="D84" s="14" t="s">
        <v>113</v>
      </c>
      <c r="E84" s="15" t="s">
        <v>147</v>
      </c>
      <c r="F84" s="20">
        <v>188</v>
      </c>
      <c r="G84" s="32">
        <v>134</v>
      </c>
    </row>
    <row r="85" spans="1:7" ht="51">
      <c r="A85" s="12" t="s">
        <v>126</v>
      </c>
      <c r="B85" s="13" t="s">
        <v>79</v>
      </c>
      <c r="C85" s="13" t="s">
        <v>148</v>
      </c>
      <c r="D85" s="14" t="s">
        <v>113</v>
      </c>
      <c r="E85" s="15" t="s">
        <v>149</v>
      </c>
      <c r="F85" s="20">
        <v>1223</v>
      </c>
      <c r="G85" s="32">
        <v>903</v>
      </c>
    </row>
    <row r="86" spans="1:7" ht="89.25">
      <c r="A86" s="12" t="s">
        <v>126</v>
      </c>
      <c r="B86" s="13" t="s">
        <v>79</v>
      </c>
      <c r="C86" s="13" t="s">
        <v>150</v>
      </c>
      <c r="D86" s="14" t="s">
        <v>113</v>
      </c>
      <c r="E86" s="15" t="s">
        <v>151</v>
      </c>
      <c r="F86" s="20">
        <v>25</v>
      </c>
      <c r="G86" s="32">
        <v>18</v>
      </c>
    </row>
    <row r="87" spans="1:7" ht="178.5" customHeight="1">
      <c r="A87" s="12" t="s">
        <v>126</v>
      </c>
      <c r="B87" s="13" t="s">
        <v>79</v>
      </c>
      <c r="C87" s="13" t="s">
        <v>152</v>
      </c>
      <c r="D87" s="14" t="s">
        <v>113</v>
      </c>
      <c r="E87" s="15" t="s">
        <v>153</v>
      </c>
      <c r="F87" s="20">
        <v>659</v>
      </c>
      <c r="G87" s="32">
        <v>70</v>
      </c>
    </row>
    <row r="88" spans="1:7" ht="89.25">
      <c r="A88" s="12" t="s">
        <v>126</v>
      </c>
      <c r="B88" s="13" t="s">
        <v>79</v>
      </c>
      <c r="C88" s="13" t="s">
        <v>154</v>
      </c>
      <c r="D88" s="14" t="s">
        <v>113</v>
      </c>
      <c r="E88" s="15" t="s">
        <v>155</v>
      </c>
      <c r="F88" s="20">
        <v>933</v>
      </c>
      <c r="G88" s="34">
        <v>933</v>
      </c>
    </row>
    <row r="89" spans="1:7" ht="89.25">
      <c r="A89" s="12" t="s">
        <v>126</v>
      </c>
      <c r="B89" s="13" t="s">
        <v>79</v>
      </c>
      <c r="C89" s="13" t="s">
        <v>156</v>
      </c>
      <c r="D89" s="14" t="s">
        <v>113</v>
      </c>
      <c r="E89" s="15" t="s">
        <v>157</v>
      </c>
      <c r="F89" s="20">
        <v>13</v>
      </c>
      <c r="G89" s="32">
        <v>4.8</v>
      </c>
    </row>
    <row r="90" spans="1:7" ht="166.5" customHeight="1">
      <c r="A90" s="12" t="s">
        <v>126</v>
      </c>
      <c r="B90" s="13" t="s">
        <v>79</v>
      </c>
      <c r="C90" s="13" t="s">
        <v>158</v>
      </c>
      <c r="D90" s="14" t="s">
        <v>113</v>
      </c>
      <c r="E90" s="15" t="s">
        <v>159</v>
      </c>
      <c r="F90" s="20">
        <v>51</v>
      </c>
      <c r="G90" s="32">
        <v>38</v>
      </c>
    </row>
    <row r="91" spans="1:7" ht="181.5" customHeight="1">
      <c r="A91" s="12" t="s">
        <v>126</v>
      </c>
      <c r="B91" s="13" t="s">
        <v>79</v>
      </c>
      <c r="C91" s="13" t="s">
        <v>160</v>
      </c>
      <c r="D91" s="14" t="s">
        <v>113</v>
      </c>
      <c r="E91" s="15" t="s">
        <v>161</v>
      </c>
      <c r="F91" s="20">
        <v>25184</v>
      </c>
      <c r="G91" s="32">
        <v>19248.9</v>
      </c>
    </row>
    <row r="92" spans="1:7" ht="51">
      <c r="A92" s="12" t="s">
        <v>126</v>
      </c>
      <c r="B92" s="13" t="s">
        <v>79</v>
      </c>
      <c r="C92" s="13" t="s">
        <v>302</v>
      </c>
      <c r="D92" s="14" t="s">
        <v>113</v>
      </c>
      <c r="E92" s="15" t="s">
        <v>316</v>
      </c>
      <c r="F92" s="20">
        <v>216</v>
      </c>
      <c r="G92" s="32"/>
    </row>
    <row r="93" spans="1:7" ht="89.25">
      <c r="A93" s="12" t="s">
        <v>162</v>
      </c>
      <c r="B93" s="13" t="s">
        <v>79</v>
      </c>
      <c r="C93" s="13" t="s">
        <v>16</v>
      </c>
      <c r="D93" s="14" t="s">
        <v>113</v>
      </c>
      <c r="E93" s="15" t="s">
        <v>163</v>
      </c>
      <c r="F93" s="20">
        <v>3100</v>
      </c>
      <c r="G93" s="32">
        <v>2739</v>
      </c>
    </row>
    <row r="94" spans="1:7" ht="51">
      <c r="A94" s="12" t="s">
        <v>164</v>
      </c>
      <c r="B94" s="13" t="s">
        <v>79</v>
      </c>
      <c r="C94" s="13" t="s">
        <v>16</v>
      </c>
      <c r="D94" s="14" t="s">
        <v>113</v>
      </c>
      <c r="E94" s="15" t="s">
        <v>165</v>
      </c>
      <c r="F94" s="20">
        <v>14271</v>
      </c>
      <c r="G94" s="32">
        <v>10767.6</v>
      </c>
    </row>
    <row r="95" spans="1:7" ht="89.25">
      <c r="A95" s="12" t="s">
        <v>166</v>
      </c>
      <c r="B95" s="13" t="s">
        <v>79</v>
      </c>
      <c r="C95" s="13" t="s">
        <v>16</v>
      </c>
      <c r="D95" s="14" t="s">
        <v>113</v>
      </c>
      <c r="E95" s="15" t="s">
        <v>167</v>
      </c>
      <c r="F95" s="20">
        <v>3294.7</v>
      </c>
      <c r="G95" s="32">
        <v>2530</v>
      </c>
    </row>
    <row r="96" spans="1:7" ht="114.75">
      <c r="A96" s="12" t="s">
        <v>170</v>
      </c>
      <c r="B96" s="13" t="s">
        <v>79</v>
      </c>
      <c r="C96" s="13" t="s">
        <v>16</v>
      </c>
      <c r="D96" s="14" t="s">
        <v>113</v>
      </c>
      <c r="E96" s="15" t="s">
        <v>171</v>
      </c>
      <c r="F96" s="20">
        <v>10760.4</v>
      </c>
      <c r="G96" s="32">
        <v>10760.4</v>
      </c>
    </row>
    <row r="97" spans="1:7" ht="89.25">
      <c r="A97" s="12" t="s">
        <v>168</v>
      </c>
      <c r="B97" s="13" t="s">
        <v>79</v>
      </c>
      <c r="C97" s="13" t="s">
        <v>16</v>
      </c>
      <c r="D97" s="14" t="s">
        <v>113</v>
      </c>
      <c r="E97" s="15" t="s">
        <v>169</v>
      </c>
      <c r="F97" s="20">
        <v>522.9</v>
      </c>
      <c r="G97" s="32">
        <v>522.9</v>
      </c>
    </row>
    <row r="98" spans="1:7" s="9" customFormat="1" ht="12.75">
      <c r="A98" s="16" t="s">
        <v>310</v>
      </c>
      <c r="B98" s="17" t="s">
        <v>15</v>
      </c>
      <c r="C98" s="17" t="s">
        <v>16</v>
      </c>
      <c r="D98" s="18" t="s">
        <v>17</v>
      </c>
      <c r="E98" s="19" t="s">
        <v>311</v>
      </c>
      <c r="F98" s="24">
        <f>F99+F100+F101</f>
        <v>47350.1</v>
      </c>
      <c r="G98" s="24">
        <f>G99+G100+G101</f>
        <v>21305.7</v>
      </c>
    </row>
    <row r="99" spans="1:7" ht="63.75">
      <c r="A99" s="12" t="s">
        <v>254</v>
      </c>
      <c r="B99" s="13" t="s">
        <v>79</v>
      </c>
      <c r="C99" s="13" t="s">
        <v>16</v>
      </c>
      <c r="D99" s="14" t="s">
        <v>113</v>
      </c>
      <c r="E99" s="15" t="s">
        <v>255</v>
      </c>
      <c r="F99" s="20">
        <v>1947.6</v>
      </c>
      <c r="G99" s="32">
        <v>1947.6</v>
      </c>
    </row>
    <row r="100" spans="1:7" ht="76.5">
      <c r="A100" s="12" t="s">
        <v>115</v>
      </c>
      <c r="B100" s="13" t="s">
        <v>79</v>
      </c>
      <c r="C100" s="13" t="s">
        <v>16</v>
      </c>
      <c r="D100" s="14" t="s">
        <v>113</v>
      </c>
      <c r="E100" s="15" t="s">
        <v>116</v>
      </c>
      <c r="F100" s="20">
        <v>31648.4</v>
      </c>
      <c r="G100" s="32">
        <v>10428.5</v>
      </c>
    </row>
    <row r="101" spans="1:7" ht="89.25">
      <c r="A101" s="12" t="s">
        <v>264</v>
      </c>
      <c r="B101" s="13" t="s">
        <v>79</v>
      </c>
      <c r="C101" s="13" t="s">
        <v>16</v>
      </c>
      <c r="D101" s="14" t="s">
        <v>113</v>
      </c>
      <c r="E101" s="15" t="s">
        <v>265</v>
      </c>
      <c r="F101" s="20">
        <v>13754.1</v>
      </c>
      <c r="G101" s="32">
        <v>8929.6</v>
      </c>
    </row>
    <row r="102" spans="1:7" s="9" customFormat="1" ht="114.75">
      <c r="A102" s="16" t="s">
        <v>312</v>
      </c>
      <c r="B102" s="17" t="s">
        <v>15</v>
      </c>
      <c r="C102" s="17" t="s">
        <v>16</v>
      </c>
      <c r="D102" s="18" t="s">
        <v>17</v>
      </c>
      <c r="E102" s="19" t="s">
        <v>313</v>
      </c>
      <c r="F102" s="24"/>
      <c r="G102" s="41">
        <f>G103</f>
        <v>2.5</v>
      </c>
    </row>
    <row r="103" spans="1:7" ht="63.75">
      <c r="A103" s="12" t="s">
        <v>314</v>
      </c>
      <c r="B103" s="13" t="s">
        <v>79</v>
      </c>
      <c r="C103" s="13" t="s">
        <v>16</v>
      </c>
      <c r="D103" s="14" t="s">
        <v>113</v>
      </c>
      <c r="E103" s="15" t="s">
        <v>315</v>
      </c>
      <c r="F103" s="20"/>
      <c r="G103" s="32">
        <v>2.5</v>
      </c>
    </row>
    <row r="104" spans="1:7" s="9" customFormat="1" ht="63.75">
      <c r="A104" s="16" t="s">
        <v>266</v>
      </c>
      <c r="B104" s="17" t="s">
        <v>15</v>
      </c>
      <c r="C104" s="17" t="s">
        <v>16</v>
      </c>
      <c r="D104" s="18" t="s">
        <v>113</v>
      </c>
      <c r="E104" s="19" t="s">
        <v>267</v>
      </c>
      <c r="F104" s="24"/>
      <c r="G104" s="41">
        <v>-4357</v>
      </c>
    </row>
    <row r="105" spans="1:7" ht="51">
      <c r="A105" s="12" t="s">
        <v>303</v>
      </c>
      <c r="B105" s="13" t="s">
        <v>79</v>
      </c>
      <c r="C105" s="13" t="s">
        <v>16</v>
      </c>
      <c r="D105" s="14" t="s">
        <v>113</v>
      </c>
      <c r="E105" s="15" t="s">
        <v>268</v>
      </c>
      <c r="F105" s="20"/>
      <c r="G105" s="34">
        <v>-4357</v>
      </c>
    </row>
    <row r="106" spans="1:7" ht="15.75">
      <c r="A106" s="57"/>
      <c r="B106" s="58"/>
      <c r="C106" s="58"/>
      <c r="D106" s="59"/>
      <c r="E106" s="11" t="s">
        <v>19</v>
      </c>
      <c r="F106" s="25">
        <f>F15+F57</f>
        <v>2027242.5</v>
      </c>
      <c r="G106" s="25">
        <f>G15+G57</f>
        <v>1866416.4</v>
      </c>
    </row>
    <row r="107" spans="1:7" ht="15.75">
      <c r="A107" s="57"/>
      <c r="B107" s="58"/>
      <c r="C107" s="58"/>
      <c r="D107" s="59"/>
      <c r="E107" s="11" t="s">
        <v>21</v>
      </c>
      <c r="F107" s="25">
        <f>F106-F108</f>
        <v>-200570.1000000001</v>
      </c>
      <c r="G107" s="25">
        <f>G106-G108</f>
        <v>291.79999999981374</v>
      </c>
    </row>
    <row r="108" spans="1:7" ht="15.75">
      <c r="A108" s="57"/>
      <c r="B108" s="58"/>
      <c r="C108" s="58"/>
      <c r="D108" s="59"/>
      <c r="E108" s="11" t="s">
        <v>22</v>
      </c>
      <c r="F108" s="25">
        <v>2227812.6</v>
      </c>
      <c r="G108" s="11">
        <v>1866124.6</v>
      </c>
    </row>
  </sheetData>
  <sheetProtection/>
  <mergeCells count="6">
    <mergeCell ref="A7:G7"/>
    <mergeCell ref="A8:G8"/>
    <mergeCell ref="A108:D108"/>
    <mergeCell ref="A11:D11"/>
    <mergeCell ref="A106:D106"/>
    <mergeCell ref="A107:D10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Лист1!$A$12:$F$13</f>
        <v>#VALUE!</v>
      </c>
    </row>
    <row r="5" ht="12.75">
      <c r="B5" s="2">
        <v>1.05</v>
      </c>
    </row>
    <row r="6" ht="12.75">
      <c r="B6" s="2" t="s">
        <v>37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39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38</v>
      </c>
    </row>
    <row r="18" spans="1:19" ht="12.75">
      <c r="A18" s="2" t="str">
        <f>Лист1!12:12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Лист1!13:13</f>
        <v>Код БКД</v>
      </c>
      <c r="B19" s="2" t="s">
        <v>0</v>
      </c>
      <c r="C19" s="2">
        <v>2</v>
      </c>
      <c r="D19" s="1" t="s">
        <v>29</v>
      </c>
      <c r="E19" s="1" t="s">
        <v>31</v>
      </c>
      <c r="F19" s="1" t="s">
        <v>33</v>
      </c>
      <c r="G19" s="1" t="s">
        <v>35</v>
      </c>
      <c r="H19" s="1" t="s">
        <v>10</v>
      </c>
      <c r="I19" s="1" t="s">
        <v>11</v>
      </c>
      <c r="J19" s="1" t="s">
        <v>20</v>
      </c>
      <c r="K19" s="1" t="s">
        <v>25</v>
      </c>
      <c r="L19" s="1" t="s">
        <v>26</v>
      </c>
      <c r="M19" s="1" t="s">
        <v>27</v>
      </c>
      <c r="N19" s="1" t="s">
        <v>28</v>
      </c>
    </row>
    <row r="20" spans="3:19" ht="12.75">
      <c r="C20" s="1">
        <v>0.27827996015548706</v>
      </c>
      <c r="D20" s="1" t="s">
        <v>29</v>
      </c>
      <c r="E20" s="1" t="s">
        <v>31</v>
      </c>
      <c r="F20" s="1" t="s">
        <v>33</v>
      </c>
      <c r="G20" s="1" t="s">
        <v>35</v>
      </c>
      <c r="H20" s="1" t="s">
        <v>40</v>
      </c>
      <c r="I20" s="1" t="s">
        <v>41</v>
      </c>
      <c r="J20" s="1" t="s">
        <v>42</v>
      </c>
      <c r="K20" s="1" t="s">
        <v>43</v>
      </c>
      <c r="L20" s="1" t="s">
        <v>44</v>
      </c>
      <c r="M20" s="1" t="s">
        <v>45</v>
      </c>
      <c r="N20" s="1" t="s">
        <v>46</v>
      </c>
      <c r="O20" s="1" t="s">
        <v>12</v>
      </c>
      <c r="P20" s="1" t="s">
        <v>30</v>
      </c>
      <c r="Q20" s="1" t="s">
        <v>32</v>
      </c>
      <c r="R20" s="1" t="s">
        <v>34</v>
      </c>
      <c r="S20" s="1" t="s">
        <v>36</v>
      </c>
    </row>
    <row r="21" spans="3:14" s="2" customFormat="1" ht="12.75">
      <c r="C21" s="2" t="e">
        <f>_XLL.OFFICECOMCLIENT.APPLICATION.RANGELINK(C22:C23,D21:O21)</f>
        <v>#NAME?</v>
      </c>
      <c r="D21" s="2" t="str">
        <f>_XLL.OFFICECOMCLIENT.APPLICATION.COLUMNLINK(Лист1!A:A)</f>
        <v>Column 1, 2062770</v>
      </c>
      <c r="E21" s="2" t="e">
        <f>_XLL.OFFICECOMCLIENT.APPLICATION.COLUMNLINK(Лист1!B:B)</f>
        <v>#VALUE!</v>
      </c>
      <c r="F21" s="2" t="e">
        <f>_XLL.OFFICECOMCLIENT.APPLICATION.COLUMNLINK(Лист1!C:C)</f>
        <v>#VALUE!</v>
      </c>
      <c r="G21" s="2" t="e">
        <f>_XLL.OFFICECOMCLIENT.APPLICATION.COLUMNLINK(Лист1!D:D)</f>
        <v>#VALUE!</v>
      </c>
      <c r="H21" s="2" t="e">
        <f>_XLL.OFFICECOMCLIENT.APPLICATION.COLUMNLINK(Лист1!E:E)</f>
        <v>#NAME?</v>
      </c>
      <c r="I21" s="2" t="e">
        <f>_XLL.OFFICECOMCLIENT.APPLICATION.COLUMNLINK(Лист1!F:F)</f>
        <v>#VALUE!</v>
      </c>
      <c r="J21" s="2" t="e">
        <f>_XLL.OFFICECOMCLIENT.APPLICATION.COLUMNLINK(Лист1!#REF!)</f>
        <v>#VALUE!</v>
      </c>
      <c r="K21" s="2" t="e">
        <f>_XLL.OFFICECOMCLIENT.APPLICATION.COLUMNLINK(Лист1!#REF!)</f>
        <v>#VALUE!</v>
      </c>
      <c r="L21" s="2" t="e">
        <f>_XLL.OFFICECOMCLIENT.APPLICATION.COLUMNLINK(Лист1!#REF!)</f>
        <v>#VALUE!</v>
      </c>
      <c r="M21" s="2" t="e">
        <f>_XLL.OFFICECOMCLIENT.APPLICATION.COLUMNLINK(Лист1!#REF!)</f>
        <v>#VALUE!</v>
      </c>
      <c r="N21" s="2" t="e">
        <f>_XLL.OFFICECOMCLIENT.APPLICATION.COLUMNLINK(Лист1!#REF!)</f>
        <v>#VALUE!</v>
      </c>
    </row>
    <row r="22" spans="3:19" ht="12.75">
      <c r="C22" s="2" t="e">
        <f>_XLL.OFFICECOMCLIENT.APPLICATION.ROWLINK(Лист1!$14:$14)</f>
        <v>#VALUE!</v>
      </c>
      <c r="O22" s="1">
        <v>1</v>
      </c>
      <c r="P22" s="1" t="s">
        <v>18</v>
      </c>
      <c r="Q22" s="1" t="s">
        <v>18</v>
      </c>
      <c r="R22" s="1" t="s">
        <v>18</v>
      </c>
      <c r="S22" s="1" t="s">
        <v>18</v>
      </c>
    </row>
    <row r="23" spans="3:19" ht="12.75">
      <c r="C23" s="2" t="e">
        <f>_XLL.OFFICECOMCLIENT.APPLICATION.ROWLINK(Лист1!$15:$15)</f>
        <v>#VALUE!</v>
      </c>
      <c r="O23" s="1">
        <v>2</v>
      </c>
      <c r="P23" s="1" t="s">
        <v>172</v>
      </c>
      <c r="Q23" s="1" t="s">
        <v>18</v>
      </c>
      <c r="R23" s="1" t="s">
        <v>18</v>
      </c>
      <c r="S23" s="1" t="s">
        <v>18</v>
      </c>
    </row>
    <row r="24" spans="3:19" ht="12.75">
      <c r="C24" s="2" t="e">
        <f>_XLL.OFFICECOMCLIENT.APPLICATION.ROWLINK(Лист1!$16:$16)</f>
        <v>#VALUE!</v>
      </c>
      <c r="O24" s="1">
        <v>3</v>
      </c>
      <c r="P24" s="1" t="s">
        <v>173</v>
      </c>
      <c r="Q24" s="1" t="s">
        <v>18</v>
      </c>
      <c r="R24" s="1" t="s">
        <v>18</v>
      </c>
      <c r="S24" s="1" t="s">
        <v>18</v>
      </c>
    </row>
    <row r="25" spans="3:19" ht="12.75">
      <c r="C25" s="2" t="e">
        <f>_XLL.OFFICECOMCLIENT.APPLICATION.ROWLINK(Лист1!$17:$17)</f>
        <v>#VALUE!</v>
      </c>
      <c r="O25" s="1">
        <v>4</v>
      </c>
      <c r="P25" s="1" t="s">
        <v>174</v>
      </c>
      <c r="Q25" s="1" t="s">
        <v>52</v>
      </c>
      <c r="R25" s="1" t="s">
        <v>18</v>
      </c>
      <c r="S25" s="1" t="s">
        <v>175</v>
      </c>
    </row>
    <row r="26" spans="3:19" ht="12.75">
      <c r="C26" s="2" t="e">
        <f>_XLL.OFFICECOMCLIENT.APPLICATION.ROWLINK(Лист1!$18:$18)</f>
        <v>#VALUE!</v>
      </c>
      <c r="O26" s="1">
        <v>5</v>
      </c>
      <c r="P26" s="1" t="s">
        <v>176</v>
      </c>
      <c r="Q26" s="1" t="s">
        <v>18</v>
      </c>
      <c r="R26" s="1" t="s">
        <v>18</v>
      </c>
      <c r="S26" s="1" t="s">
        <v>18</v>
      </c>
    </row>
    <row r="27" spans="3:19" ht="12.75">
      <c r="C27" s="2" t="e">
        <f>_XLL.OFFICECOMCLIENT.APPLICATION.ROWLINK(Лист1!#REF!)</f>
        <v>#VALUE!</v>
      </c>
      <c r="O27" s="1">
        <v>6</v>
      </c>
      <c r="P27" s="1" t="s">
        <v>177</v>
      </c>
      <c r="Q27" s="1" t="s">
        <v>57</v>
      </c>
      <c r="R27" s="1" t="s">
        <v>18</v>
      </c>
      <c r="S27" s="1" t="s">
        <v>175</v>
      </c>
    </row>
    <row r="28" spans="3:19" ht="12.75">
      <c r="C28" s="2" t="e">
        <f>_XLL.OFFICECOMCLIENT.APPLICATION.ROWLINK(Лист1!$19:$19)</f>
        <v>#VALUE!</v>
      </c>
      <c r="O28" s="1">
        <v>7</v>
      </c>
      <c r="P28" s="1" t="s">
        <v>178</v>
      </c>
      <c r="Q28" s="1" t="s">
        <v>57</v>
      </c>
      <c r="R28" s="1" t="s">
        <v>18</v>
      </c>
      <c r="S28" s="1" t="s">
        <v>175</v>
      </c>
    </row>
    <row r="29" spans="3:19" ht="12.75">
      <c r="C29" s="2" t="e">
        <f>_XLL.OFFICECOMCLIENT.APPLICATION.ROWLINK(Лист1!$20:$20)</f>
        <v>#VALUE!</v>
      </c>
      <c r="O29" s="1">
        <v>8</v>
      </c>
      <c r="P29" s="1" t="s">
        <v>179</v>
      </c>
      <c r="Q29" s="1" t="s">
        <v>52</v>
      </c>
      <c r="R29" s="1" t="s">
        <v>18</v>
      </c>
      <c r="S29" s="1" t="s">
        <v>175</v>
      </c>
    </row>
    <row r="30" spans="3:19" ht="12.75">
      <c r="C30" s="2" t="e">
        <f>_XLL.OFFICECOMCLIENT.APPLICATION.ROWLINK(Лист1!$21:$21)</f>
        <v>#VALUE!</v>
      </c>
      <c r="O30" s="1">
        <v>9</v>
      </c>
      <c r="P30" s="1" t="s">
        <v>180</v>
      </c>
      <c r="Q30" s="1" t="s">
        <v>18</v>
      </c>
      <c r="R30" s="1" t="s">
        <v>18</v>
      </c>
      <c r="S30" s="1" t="s">
        <v>18</v>
      </c>
    </row>
    <row r="31" spans="3:19" ht="12.75">
      <c r="C31" s="2" t="e">
        <f>_XLL.OFFICECOMCLIENT.APPLICATION.ROWLINK(Лист1!$22:$22)</f>
        <v>#VALUE!</v>
      </c>
      <c r="O31" s="1">
        <v>10</v>
      </c>
      <c r="P31" s="1" t="s">
        <v>181</v>
      </c>
      <c r="Q31" s="1" t="s">
        <v>52</v>
      </c>
      <c r="R31" s="1" t="s">
        <v>18</v>
      </c>
      <c r="S31" s="1" t="s">
        <v>175</v>
      </c>
    </row>
    <row r="32" spans="3:19" ht="12.75">
      <c r="C32" s="2" t="e">
        <f>_XLL.OFFICECOMCLIENT.APPLICATION.ROWLINK(Лист1!$23:$23)</f>
        <v>#VALUE!</v>
      </c>
      <c r="O32" s="1">
        <v>11</v>
      </c>
      <c r="P32" s="1" t="s">
        <v>182</v>
      </c>
      <c r="Q32" s="1" t="s">
        <v>18</v>
      </c>
      <c r="R32" s="1" t="s">
        <v>18</v>
      </c>
      <c r="S32" s="1" t="s">
        <v>18</v>
      </c>
    </row>
    <row r="33" spans="3:19" ht="12.75">
      <c r="C33" s="2" t="e">
        <f>_XLL.OFFICECOMCLIENT.APPLICATION.ROWLINK(Лист1!$24:$24)</f>
        <v>#VALUE!</v>
      </c>
      <c r="O33" s="1">
        <v>12</v>
      </c>
      <c r="P33" s="1" t="s">
        <v>183</v>
      </c>
      <c r="Q33" s="1" t="s">
        <v>52</v>
      </c>
      <c r="R33" s="1" t="s">
        <v>18</v>
      </c>
      <c r="S33" s="1" t="s">
        <v>175</v>
      </c>
    </row>
    <row r="34" spans="3:19" ht="12.75">
      <c r="C34" s="2" t="e">
        <f>_XLL.OFFICECOMCLIENT.APPLICATION.ROWLINK(Лист1!$25:$25)</f>
        <v>#VALUE!</v>
      </c>
      <c r="O34" s="1">
        <v>13</v>
      </c>
      <c r="P34" s="1" t="s">
        <v>184</v>
      </c>
      <c r="Q34" s="1" t="s">
        <v>52</v>
      </c>
      <c r="R34" s="1" t="s">
        <v>18</v>
      </c>
      <c r="S34" s="1" t="s">
        <v>175</v>
      </c>
    </row>
    <row r="35" spans="3:19" ht="12.75">
      <c r="C35" s="2" t="e">
        <f>_XLL.OFFICECOMCLIENT.APPLICATION.ROWLINK(Лист1!$31:$31)</f>
        <v>#VALUE!</v>
      </c>
      <c r="O35" s="1">
        <v>14</v>
      </c>
      <c r="P35" s="1" t="s">
        <v>185</v>
      </c>
      <c r="Q35" s="1" t="s">
        <v>18</v>
      </c>
      <c r="R35" s="1" t="s">
        <v>18</v>
      </c>
      <c r="S35" s="1" t="s">
        <v>18</v>
      </c>
    </row>
    <row r="36" spans="3:19" ht="12.75">
      <c r="C36" s="2" t="e">
        <f>_XLL.OFFICECOMCLIENT.APPLICATION.ROWLINK(Лист1!$32:$32)</f>
        <v>#VALUE!</v>
      </c>
      <c r="O36" s="1">
        <v>15</v>
      </c>
      <c r="P36" s="1" t="s">
        <v>186</v>
      </c>
      <c r="Q36" s="1" t="s">
        <v>187</v>
      </c>
      <c r="R36" s="1" t="s">
        <v>18</v>
      </c>
      <c r="S36" s="1" t="s">
        <v>188</v>
      </c>
    </row>
    <row r="37" spans="3:19" ht="12.75">
      <c r="C37" s="2" t="e">
        <f>_XLL.OFFICECOMCLIENT.APPLICATION.ROWLINK(Лист1!$34:$34)</f>
        <v>#VALUE!</v>
      </c>
      <c r="O37" s="1">
        <v>16</v>
      </c>
      <c r="P37" s="1" t="s">
        <v>189</v>
      </c>
      <c r="Q37" s="1" t="s">
        <v>79</v>
      </c>
      <c r="R37" s="1" t="s">
        <v>18</v>
      </c>
      <c r="S37" s="1" t="s">
        <v>188</v>
      </c>
    </row>
    <row r="38" spans="3:19" ht="12.75">
      <c r="C38" s="2" t="e">
        <f>_XLL.OFFICECOMCLIENT.APPLICATION.ROWLINK(Лист1!$35:$35)</f>
        <v>#VALUE!</v>
      </c>
      <c r="O38" s="1">
        <v>17</v>
      </c>
      <c r="P38" s="1" t="s">
        <v>190</v>
      </c>
      <c r="Q38" s="1" t="s">
        <v>79</v>
      </c>
      <c r="R38" s="1" t="s">
        <v>191</v>
      </c>
      <c r="S38" s="1" t="s">
        <v>188</v>
      </c>
    </row>
    <row r="39" spans="3:19" ht="12.75">
      <c r="C39" s="2" t="e">
        <f>_XLL.OFFICECOMCLIENT.APPLICATION.ROWLINK(Лист1!$36:$36)</f>
        <v>#VALUE!</v>
      </c>
      <c r="O39" s="1">
        <v>18</v>
      </c>
      <c r="P39" s="1" t="s">
        <v>192</v>
      </c>
      <c r="Q39" s="1" t="s">
        <v>18</v>
      </c>
      <c r="R39" s="1" t="s">
        <v>18</v>
      </c>
      <c r="S39" s="1" t="s">
        <v>18</v>
      </c>
    </row>
    <row r="40" spans="3:19" ht="12.75">
      <c r="C40" s="2" t="e">
        <f>_XLL.OFFICECOMCLIENT.APPLICATION.ROWLINK(Лист1!$37:$37)</f>
        <v>#VALUE!</v>
      </c>
      <c r="O40" s="1">
        <v>19</v>
      </c>
      <c r="P40" s="1" t="s">
        <v>193</v>
      </c>
      <c r="Q40" s="1" t="s">
        <v>52</v>
      </c>
      <c r="R40" s="1" t="s">
        <v>18</v>
      </c>
      <c r="S40" s="1" t="s">
        <v>188</v>
      </c>
    </row>
    <row r="41" spans="3:19" ht="12.75">
      <c r="C41" s="2" t="e">
        <f>_XLL.OFFICECOMCLIENT.APPLICATION.ROWLINK(Лист1!$38:$38)</f>
        <v>#VALUE!</v>
      </c>
      <c r="O41" s="1">
        <v>20</v>
      </c>
      <c r="P41" s="1" t="s">
        <v>194</v>
      </c>
      <c r="Q41" s="1" t="s">
        <v>18</v>
      </c>
      <c r="R41" s="1" t="s">
        <v>18</v>
      </c>
      <c r="S41" s="1" t="s">
        <v>18</v>
      </c>
    </row>
    <row r="42" spans="3:19" ht="12.75">
      <c r="C42" s="2" t="e">
        <f>_XLL.OFFICECOMCLIENT.APPLICATION.ROWLINK(Лист1!$39:$39)</f>
        <v>#VALUE!</v>
      </c>
      <c r="O42" s="1">
        <v>21</v>
      </c>
      <c r="P42" s="1" t="s">
        <v>195</v>
      </c>
      <c r="Q42" s="1" t="s">
        <v>79</v>
      </c>
      <c r="R42" s="1" t="s">
        <v>18</v>
      </c>
      <c r="S42" s="1" t="s">
        <v>196</v>
      </c>
    </row>
    <row r="43" spans="3:19" ht="12.75">
      <c r="C43" s="2" t="e">
        <f>_XLL.OFFICECOMCLIENT.APPLICATION.ROWLINK(Лист1!$41:$41)</f>
        <v>#VALUE!</v>
      </c>
      <c r="O43" s="1">
        <v>22</v>
      </c>
      <c r="P43" s="1" t="s">
        <v>197</v>
      </c>
      <c r="Q43" s="1" t="s">
        <v>18</v>
      </c>
      <c r="R43" s="1" t="s">
        <v>18</v>
      </c>
      <c r="S43" s="1" t="s">
        <v>18</v>
      </c>
    </row>
    <row r="44" spans="3:19" ht="12.75">
      <c r="C44" s="2" t="e">
        <f>_XLL.OFFICECOMCLIENT.APPLICATION.ROWLINK(Лист1!$42:$42)</f>
        <v>#VALUE!</v>
      </c>
      <c r="O44" s="1">
        <v>23</v>
      </c>
      <c r="P44" s="1" t="s">
        <v>198</v>
      </c>
      <c r="Q44" s="1" t="s">
        <v>79</v>
      </c>
      <c r="R44" s="1" t="s">
        <v>18</v>
      </c>
      <c r="S44" s="1" t="s">
        <v>172</v>
      </c>
    </row>
    <row r="45" spans="3:19" ht="12.75">
      <c r="C45" s="2" t="e">
        <f>_XLL.OFFICECOMCLIENT.APPLICATION.ROWLINK(Лист1!$43:$43)</f>
        <v>#VALUE!</v>
      </c>
      <c r="O45" s="1">
        <v>24</v>
      </c>
      <c r="P45" s="1" t="s">
        <v>199</v>
      </c>
      <c r="Q45" s="1" t="s">
        <v>187</v>
      </c>
      <c r="R45" s="1" t="s">
        <v>18</v>
      </c>
      <c r="S45" s="1" t="s">
        <v>200</v>
      </c>
    </row>
    <row r="46" spans="3:19" ht="12.75">
      <c r="C46" s="2" t="e">
        <f>_XLL.OFFICECOMCLIENT.APPLICATION.ROWLINK(Лист1!$44:$44)</f>
        <v>#VALUE!</v>
      </c>
      <c r="O46" s="1">
        <v>25</v>
      </c>
      <c r="P46" s="1" t="s">
        <v>201</v>
      </c>
      <c r="Q46" s="1" t="s">
        <v>79</v>
      </c>
      <c r="R46" s="1" t="s">
        <v>18</v>
      </c>
      <c r="S46" s="1" t="s">
        <v>200</v>
      </c>
    </row>
    <row r="47" spans="3:19" ht="12.75">
      <c r="C47" s="2" t="e">
        <f>_XLL.OFFICECOMCLIENT.APPLICATION.ROWLINK(Лист1!$45:$45)</f>
        <v>#VALUE!</v>
      </c>
      <c r="O47" s="1">
        <v>26</v>
      </c>
      <c r="P47" s="1" t="s">
        <v>202</v>
      </c>
      <c r="Q47" s="1" t="s">
        <v>18</v>
      </c>
      <c r="R47" s="1" t="s">
        <v>18</v>
      </c>
      <c r="S47" s="1" t="s">
        <v>18</v>
      </c>
    </row>
    <row r="48" spans="3:19" ht="12.75">
      <c r="C48" s="2" t="e">
        <f>_XLL.OFFICECOMCLIENT.APPLICATION.ROWLINK(Лист1!$53:$53)</f>
        <v>#VALUE!</v>
      </c>
      <c r="O48" s="1">
        <v>27</v>
      </c>
      <c r="P48" s="1" t="s">
        <v>203</v>
      </c>
      <c r="Q48" s="1" t="s">
        <v>79</v>
      </c>
      <c r="R48" s="1" t="s">
        <v>18</v>
      </c>
      <c r="S48" s="1" t="s">
        <v>204</v>
      </c>
    </row>
    <row r="49" spans="3:19" ht="12.75">
      <c r="C49" s="2" t="e">
        <f>_XLL.OFFICECOMCLIENT.APPLICATION.ROWLINK(Лист1!$57:$57)</f>
        <v>#VALUE!</v>
      </c>
      <c r="O49" s="1">
        <v>28</v>
      </c>
      <c r="P49" s="1" t="s">
        <v>205</v>
      </c>
      <c r="Q49" s="1" t="s">
        <v>18</v>
      </c>
      <c r="R49" s="1" t="s">
        <v>18</v>
      </c>
      <c r="S49" s="1" t="s">
        <v>18</v>
      </c>
    </row>
    <row r="50" spans="3:19" ht="12.75">
      <c r="C50" s="2" t="e">
        <f>_XLL.OFFICECOMCLIENT.APPLICATION.ROWLINK(Лист1!$58:$58)</f>
        <v>#VALUE!</v>
      </c>
      <c r="O50" s="1">
        <v>29</v>
      </c>
      <c r="P50" s="1" t="s">
        <v>206</v>
      </c>
      <c r="Q50" s="1" t="s">
        <v>18</v>
      </c>
      <c r="R50" s="1" t="s">
        <v>18</v>
      </c>
      <c r="S50" s="1" t="s">
        <v>18</v>
      </c>
    </row>
    <row r="51" spans="3:19" ht="12.75">
      <c r="C51" s="2" t="e">
        <f>_XLL.OFFICECOMCLIENT.APPLICATION.ROWLINK(Лист1!$60:$60)</f>
        <v>#VALUE!</v>
      </c>
      <c r="O51" s="1">
        <v>30</v>
      </c>
      <c r="P51" s="1" t="s">
        <v>207</v>
      </c>
      <c r="Q51" s="1" t="s">
        <v>79</v>
      </c>
      <c r="R51" s="1" t="s">
        <v>18</v>
      </c>
      <c r="S51" s="1" t="s">
        <v>113</v>
      </c>
    </row>
    <row r="52" spans="3:19" ht="12.75">
      <c r="C52" s="2" t="e">
        <f>_XLL.OFFICECOMCLIENT.APPLICATION.ROWLINK(Лист1!$100:$100)</f>
        <v>#VALUE!</v>
      </c>
      <c r="O52" s="1">
        <v>59</v>
      </c>
      <c r="P52" s="1" t="s">
        <v>208</v>
      </c>
      <c r="Q52" s="1" t="s">
        <v>79</v>
      </c>
      <c r="R52" s="1" t="s">
        <v>18</v>
      </c>
      <c r="S52" s="1" t="s">
        <v>113</v>
      </c>
    </row>
    <row r="53" spans="3:19" ht="12.75">
      <c r="C53" s="2" t="e">
        <f>_XLL.OFFICECOMCLIENT.APPLICATION.ROWLINK(Лист1!#REF!)</f>
        <v>#VALUE!</v>
      </c>
      <c r="O53" s="1">
        <v>31</v>
      </c>
      <c r="P53" s="1" t="s">
        <v>209</v>
      </c>
      <c r="Q53" s="1" t="s">
        <v>79</v>
      </c>
      <c r="R53" s="1" t="s">
        <v>210</v>
      </c>
      <c r="S53" s="1" t="s">
        <v>113</v>
      </c>
    </row>
    <row r="54" spans="3:19" ht="12.75">
      <c r="C54" s="2" t="e">
        <f>_XLL.OFFICECOMCLIENT.APPLICATION.ROWLINK(Лист1!$68:$68)</f>
        <v>#VALUE!</v>
      </c>
      <c r="O54" s="1">
        <v>32</v>
      </c>
      <c r="P54" s="1" t="s">
        <v>211</v>
      </c>
      <c r="Q54" s="1" t="s">
        <v>79</v>
      </c>
      <c r="R54" s="1" t="s">
        <v>18</v>
      </c>
      <c r="S54" s="1" t="s">
        <v>113</v>
      </c>
    </row>
    <row r="55" spans="3:19" ht="12.75">
      <c r="C55" s="2" t="e">
        <f>_XLL.OFFICECOMCLIENT.APPLICATION.ROWLINK(Лист1!$70:$70)</f>
        <v>#VALUE!</v>
      </c>
      <c r="O55" s="1">
        <v>33</v>
      </c>
      <c r="P55" s="1" t="s">
        <v>212</v>
      </c>
      <c r="Q55" s="1" t="s">
        <v>79</v>
      </c>
      <c r="R55" s="1" t="s">
        <v>18</v>
      </c>
      <c r="S55" s="1" t="s">
        <v>113</v>
      </c>
    </row>
    <row r="56" spans="3:19" ht="12.75">
      <c r="C56" s="2" t="e">
        <f>_XLL.OFFICECOMCLIENT.APPLICATION.ROWLINK(Лист1!$71:$71)</f>
        <v>#VALUE!</v>
      </c>
      <c r="O56" s="1">
        <v>34</v>
      </c>
      <c r="P56" s="1" t="s">
        <v>213</v>
      </c>
      <c r="Q56" s="1" t="s">
        <v>79</v>
      </c>
      <c r="R56" s="1" t="s">
        <v>18</v>
      </c>
      <c r="S56" s="1" t="s">
        <v>113</v>
      </c>
    </row>
    <row r="57" spans="3:19" ht="12.75">
      <c r="C57" s="2" t="e">
        <f>_XLL.OFFICECOMCLIENT.APPLICATION.ROWLINK(Лист1!$73:$73)</f>
        <v>#VALUE!</v>
      </c>
      <c r="O57" s="1">
        <v>35</v>
      </c>
      <c r="P57" s="1" t="s">
        <v>214</v>
      </c>
      <c r="Q57" s="1" t="s">
        <v>79</v>
      </c>
      <c r="R57" s="1" t="s">
        <v>18</v>
      </c>
      <c r="S57" s="1" t="s">
        <v>113</v>
      </c>
    </row>
    <row r="58" spans="3:19" ht="12.75">
      <c r="C58" s="2" t="e">
        <f>_XLL.OFFICECOMCLIENT.APPLICATION.ROWLINK(Лист1!$74:$74)</f>
        <v>#VALUE!</v>
      </c>
      <c r="O58" s="1">
        <v>36</v>
      </c>
      <c r="P58" s="1" t="s">
        <v>215</v>
      </c>
      <c r="Q58" s="1" t="s">
        <v>79</v>
      </c>
      <c r="R58" s="1" t="s">
        <v>18</v>
      </c>
      <c r="S58" s="1" t="s">
        <v>113</v>
      </c>
    </row>
    <row r="59" spans="3:19" ht="12.75">
      <c r="C59" s="2" t="e">
        <f>_XLL.OFFICECOMCLIENT.APPLICATION.ROWLINK(Лист1!$75:$75)</f>
        <v>#VALUE!</v>
      </c>
      <c r="O59" s="1">
        <v>37</v>
      </c>
      <c r="P59" s="1" t="s">
        <v>215</v>
      </c>
      <c r="Q59" s="1" t="s">
        <v>79</v>
      </c>
      <c r="R59" s="1" t="s">
        <v>216</v>
      </c>
      <c r="S59" s="1" t="s">
        <v>113</v>
      </c>
    </row>
    <row r="60" spans="3:19" ht="12.75">
      <c r="C60" s="2" t="e">
        <f>_XLL.OFFICECOMCLIENT.APPLICATION.ROWLINK(Лист1!$76:$76)</f>
        <v>#VALUE!</v>
      </c>
      <c r="O60" s="1">
        <v>38</v>
      </c>
      <c r="P60" s="1" t="s">
        <v>215</v>
      </c>
      <c r="Q60" s="1" t="s">
        <v>79</v>
      </c>
      <c r="R60" s="1" t="s">
        <v>217</v>
      </c>
      <c r="S60" s="1" t="s">
        <v>113</v>
      </c>
    </row>
    <row r="61" spans="3:19" ht="12.75">
      <c r="C61" s="2" t="e">
        <f>_XLL.OFFICECOMCLIENT.APPLICATION.ROWLINK(Лист1!$77:$77)</f>
        <v>#VALUE!</v>
      </c>
      <c r="O61" s="1">
        <v>39</v>
      </c>
      <c r="P61" s="1" t="s">
        <v>215</v>
      </c>
      <c r="Q61" s="1" t="s">
        <v>79</v>
      </c>
      <c r="R61" s="1" t="s">
        <v>218</v>
      </c>
      <c r="S61" s="1" t="s">
        <v>113</v>
      </c>
    </row>
    <row r="62" spans="3:19" ht="12.75">
      <c r="C62" s="2" t="e">
        <f>_XLL.OFFICECOMCLIENT.APPLICATION.ROWLINK(Лист1!$78:$78)</f>
        <v>#VALUE!</v>
      </c>
      <c r="O62" s="1">
        <v>40</v>
      </c>
      <c r="P62" s="1" t="s">
        <v>215</v>
      </c>
      <c r="Q62" s="1" t="s">
        <v>79</v>
      </c>
      <c r="R62" s="1" t="s">
        <v>219</v>
      </c>
      <c r="S62" s="1" t="s">
        <v>113</v>
      </c>
    </row>
    <row r="63" spans="3:19" ht="12.75">
      <c r="C63" s="2" t="e">
        <f>_XLL.OFFICECOMCLIENT.APPLICATION.ROWLINK(Лист1!$79:$79)</f>
        <v>#VALUE!</v>
      </c>
      <c r="O63" s="1">
        <v>41</v>
      </c>
      <c r="P63" s="1" t="s">
        <v>215</v>
      </c>
      <c r="Q63" s="1" t="s">
        <v>79</v>
      </c>
      <c r="R63" s="1" t="s">
        <v>220</v>
      </c>
      <c r="S63" s="1" t="s">
        <v>113</v>
      </c>
    </row>
    <row r="64" spans="3:19" ht="12.75">
      <c r="C64" s="2" t="e">
        <f>_XLL.OFFICECOMCLIENT.APPLICATION.ROWLINK(Лист1!$80:$80)</f>
        <v>#VALUE!</v>
      </c>
      <c r="O64" s="1">
        <v>42</v>
      </c>
      <c r="P64" s="1" t="s">
        <v>215</v>
      </c>
      <c r="Q64" s="1" t="s">
        <v>79</v>
      </c>
      <c r="R64" s="1" t="s">
        <v>221</v>
      </c>
      <c r="S64" s="1" t="s">
        <v>113</v>
      </c>
    </row>
    <row r="65" spans="3:19" ht="12.75">
      <c r="C65" s="2" t="e">
        <f>_XLL.OFFICECOMCLIENT.APPLICATION.ROWLINK(Лист1!$81:$81)</f>
        <v>#VALUE!</v>
      </c>
      <c r="O65" s="1">
        <v>43</v>
      </c>
      <c r="P65" s="1" t="s">
        <v>215</v>
      </c>
      <c r="Q65" s="1" t="s">
        <v>79</v>
      </c>
      <c r="R65" s="1" t="s">
        <v>222</v>
      </c>
      <c r="S65" s="1" t="s">
        <v>113</v>
      </c>
    </row>
    <row r="66" spans="3:19" ht="12.75">
      <c r="C66" s="2" t="e">
        <f>_XLL.OFFICECOMCLIENT.APPLICATION.ROWLINK(Лист1!$82:$82)</f>
        <v>#VALUE!</v>
      </c>
      <c r="O66" s="1">
        <v>44</v>
      </c>
      <c r="P66" s="1" t="s">
        <v>215</v>
      </c>
      <c r="Q66" s="1" t="s">
        <v>79</v>
      </c>
      <c r="R66" s="1" t="s">
        <v>223</v>
      </c>
      <c r="S66" s="1" t="s">
        <v>113</v>
      </c>
    </row>
    <row r="67" spans="3:19" ht="12.75">
      <c r="C67" s="2" t="e">
        <f>_XLL.OFFICECOMCLIENT.APPLICATION.ROWLINK(Лист1!$83:$83)</f>
        <v>#VALUE!</v>
      </c>
      <c r="O67" s="1">
        <v>45</v>
      </c>
      <c r="P67" s="1" t="s">
        <v>215</v>
      </c>
      <c r="Q67" s="1" t="s">
        <v>79</v>
      </c>
      <c r="R67" s="1" t="s">
        <v>224</v>
      </c>
      <c r="S67" s="1" t="s">
        <v>113</v>
      </c>
    </row>
    <row r="68" spans="3:19" ht="12.75">
      <c r="C68" s="2" t="e">
        <f>_XLL.OFFICECOMCLIENT.APPLICATION.ROWLINK(Лист1!$84:$84)</f>
        <v>#VALUE!</v>
      </c>
      <c r="O68" s="1">
        <v>46</v>
      </c>
      <c r="P68" s="1" t="s">
        <v>215</v>
      </c>
      <c r="Q68" s="1" t="s">
        <v>79</v>
      </c>
      <c r="R68" s="1" t="s">
        <v>225</v>
      </c>
      <c r="S68" s="1" t="s">
        <v>113</v>
      </c>
    </row>
    <row r="69" spans="3:19" ht="12.75">
      <c r="C69" s="2" t="e">
        <f>_XLL.OFFICECOMCLIENT.APPLICATION.ROWLINK(Лист1!$85:$85)</f>
        <v>#VALUE!</v>
      </c>
      <c r="O69" s="1">
        <v>47</v>
      </c>
      <c r="P69" s="1" t="s">
        <v>215</v>
      </c>
      <c r="Q69" s="1" t="s">
        <v>79</v>
      </c>
      <c r="R69" s="1" t="s">
        <v>226</v>
      </c>
      <c r="S69" s="1" t="s">
        <v>113</v>
      </c>
    </row>
    <row r="70" spans="3:19" ht="12.75">
      <c r="C70" s="2" t="e">
        <f>_XLL.OFFICECOMCLIENT.APPLICATION.ROWLINK(Лист1!$86:$86)</f>
        <v>#VALUE!</v>
      </c>
      <c r="O70" s="1">
        <v>48</v>
      </c>
      <c r="P70" s="1" t="s">
        <v>215</v>
      </c>
      <c r="Q70" s="1" t="s">
        <v>79</v>
      </c>
      <c r="R70" s="1" t="s">
        <v>227</v>
      </c>
      <c r="S70" s="1" t="s">
        <v>113</v>
      </c>
    </row>
    <row r="71" spans="3:19" ht="12.75">
      <c r="C71" s="2" t="e">
        <f>_XLL.OFFICECOMCLIENT.APPLICATION.ROWLINK(Лист1!$87:$87)</f>
        <v>#VALUE!</v>
      </c>
      <c r="O71" s="1">
        <v>49</v>
      </c>
      <c r="P71" s="1" t="s">
        <v>215</v>
      </c>
      <c r="Q71" s="1" t="s">
        <v>79</v>
      </c>
      <c r="R71" s="1" t="s">
        <v>228</v>
      </c>
      <c r="S71" s="1" t="s">
        <v>113</v>
      </c>
    </row>
    <row r="72" spans="3:19" ht="12.75">
      <c r="C72" s="2" t="e">
        <f>_XLL.OFFICECOMCLIENT.APPLICATION.ROWLINK(Лист1!$88:$88)</f>
        <v>#VALUE!</v>
      </c>
      <c r="O72" s="1">
        <v>50</v>
      </c>
      <c r="P72" s="1" t="s">
        <v>215</v>
      </c>
      <c r="Q72" s="1" t="s">
        <v>79</v>
      </c>
      <c r="R72" s="1" t="s">
        <v>229</v>
      </c>
      <c r="S72" s="1" t="s">
        <v>113</v>
      </c>
    </row>
    <row r="73" spans="3:19" ht="12.75">
      <c r="C73" s="2" t="e">
        <f>_XLL.OFFICECOMCLIENT.APPLICATION.ROWLINK(Лист1!$89:$89)</f>
        <v>#VALUE!</v>
      </c>
      <c r="O73" s="1">
        <v>51</v>
      </c>
      <c r="P73" s="1" t="s">
        <v>215</v>
      </c>
      <c r="Q73" s="1" t="s">
        <v>79</v>
      </c>
      <c r="R73" s="1" t="s">
        <v>230</v>
      </c>
      <c r="S73" s="1" t="s">
        <v>113</v>
      </c>
    </row>
    <row r="74" spans="3:19" ht="12.75">
      <c r="C74" s="2" t="e">
        <f>_XLL.OFFICECOMCLIENT.APPLICATION.ROWLINK(Лист1!$90:$90)</f>
        <v>#VALUE!</v>
      </c>
      <c r="O74" s="1">
        <v>52</v>
      </c>
      <c r="P74" s="1" t="s">
        <v>215</v>
      </c>
      <c r="Q74" s="1" t="s">
        <v>79</v>
      </c>
      <c r="R74" s="1" t="s">
        <v>231</v>
      </c>
      <c r="S74" s="1" t="s">
        <v>113</v>
      </c>
    </row>
    <row r="75" spans="3:19" ht="12.75">
      <c r="C75" s="2" t="e">
        <f>_XLL.OFFICECOMCLIENT.APPLICATION.ROWLINK(Лист1!$91:$91)</f>
        <v>#VALUE!</v>
      </c>
      <c r="O75" s="1">
        <v>53</v>
      </c>
      <c r="P75" s="1" t="s">
        <v>215</v>
      </c>
      <c r="Q75" s="1" t="s">
        <v>79</v>
      </c>
      <c r="R75" s="1" t="s">
        <v>232</v>
      </c>
      <c r="S75" s="1" t="s">
        <v>113</v>
      </c>
    </row>
    <row r="76" spans="3:19" ht="12.75">
      <c r="C76" s="2" t="e">
        <f>_XLL.OFFICECOMCLIENT.APPLICATION.ROWLINK(Лист1!$93:$93)</f>
        <v>#VALUE!</v>
      </c>
      <c r="O76" s="1">
        <v>54</v>
      </c>
      <c r="P76" s="1" t="s">
        <v>233</v>
      </c>
      <c r="Q76" s="1" t="s">
        <v>79</v>
      </c>
      <c r="R76" s="1" t="s">
        <v>18</v>
      </c>
      <c r="S76" s="1" t="s">
        <v>113</v>
      </c>
    </row>
    <row r="77" spans="3:19" ht="12.75">
      <c r="C77" s="2" t="e">
        <f>_XLL.OFFICECOMCLIENT.APPLICATION.ROWLINK(Лист1!$94:$94)</f>
        <v>#VALUE!</v>
      </c>
      <c r="O77" s="1">
        <v>55</v>
      </c>
      <c r="P77" s="1" t="s">
        <v>234</v>
      </c>
      <c r="Q77" s="1" t="s">
        <v>79</v>
      </c>
      <c r="R77" s="1" t="s">
        <v>18</v>
      </c>
      <c r="S77" s="1" t="s">
        <v>113</v>
      </c>
    </row>
    <row r="78" spans="3:19" ht="12.75">
      <c r="C78" s="2" t="e">
        <f>_XLL.OFFICECOMCLIENT.APPLICATION.ROWLINK(Лист1!$95:$95)</f>
        <v>#VALUE!</v>
      </c>
      <c r="O78" s="1">
        <v>56</v>
      </c>
      <c r="P78" s="1" t="s">
        <v>235</v>
      </c>
      <c r="Q78" s="1" t="s">
        <v>79</v>
      </c>
      <c r="R78" s="1" t="s">
        <v>18</v>
      </c>
      <c r="S78" s="1" t="s">
        <v>113</v>
      </c>
    </row>
    <row r="79" spans="3:19" ht="12.75">
      <c r="C79" s="2" t="e">
        <f>_XLL.OFFICECOMCLIENT.APPLICATION.ROWLINK(Лист1!$97:$97)</f>
        <v>#VALUE!</v>
      </c>
      <c r="O79" s="1">
        <v>58</v>
      </c>
      <c r="P79" s="1" t="s">
        <v>236</v>
      </c>
      <c r="Q79" s="1" t="s">
        <v>79</v>
      </c>
      <c r="R79" s="1" t="s">
        <v>18</v>
      </c>
      <c r="S79" s="1" t="s">
        <v>113</v>
      </c>
    </row>
    <row r="80" spans="3:19" ht="12.75">
      <c r="C80" s="2" t="e">
        <f>_XLL.OFFICECOMCLIENT.APPLICATION.ROWLINK(Лист1!$96:$96)</f>
        <v>#VALUE!</v>
      </c>
      <c r="O80" s="1">
        <v>57</v>
      </c>
      <c r="P80" s="1" t="s">
        <v>237</v>
      </c>
      <c r="Q80" s="1" t="s">
        <v>79</v>
      </c>
      <c r="R80" s="1" t="s">
        <v>18</v>
      </c>
      <c r="S80" s="1" t="s">
        <v>113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2012-10-18T04:35:38Z</cp:lastPrinted>
  <dcterms:created xsi:type="dcterms:W3CDTF">2007-08-17T09:14:07Z</dcterms:created>
  <dcterms:modified xsi:type="dcterms:W3CDTF">2012-12-19T13:19:44Z</dcterms:modified>
  <cp:category/>
  <cp:version/>
  <cp:contentType/>
  <cp:contentStatus/>
</cp:coreProperties>
</file>