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9032" windowHeight="966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<sst xmlns="http://schemas.openxmlformats.org/spreadsheetml/2006/main" count="185" uniqueCount="116">
  <si>
    <t>Муниципальная  долговая книга муниципального образования "Малопургинский район"</t>
  </si>
  <si>
    <t>Государственный регистрационный номер выпуска ценных бумаг</t>
  </si>
  <si>
    <t>Форма выпуска ценных бумаг</t>
  </si>
  <si>
    <t>Основание для осуществления эмиссии ценных бумаг</t>
  </si>
  <si>
    <t>Номинальная стоимость одной ценной бумаги</t>
  </si>
  <si>
    <t>Дата(ы) начала размещения, доразмещения ценных бумаг (дд.мм.гг.)</t>
  </si>
  <si>
    <t>Процентная ставка купонного дохода</t>
  </si>
  <si>
    <t>Купонный доход в расчете на одну облигацию (руб.)</t>
  </si>
  <si>
    <t>Дисконт на облигацию (руб.)</t>
  </si>
  <si>
    <t>Дата погашения ценных бумаг (дд. мм.гг.)</t>
  </si>
  <si>
    <t>Периодичность выплаты купонного дохода</t>
  </si>
  <si>
    <t>Сведения о выплате дохода по ценным бумагам</t>
  </si>
  <si>
    <t>Форма обеспечения обязательств</t>
  </si>
  <si>
    <t>Иные сведения</t>
  </si>
  <si>
    <t>Всего</t>
  </si>
  <si>
    <t>Раздел 1. Муниципальные займы муниципального образования "Малопургинский район",</t>
  </si>
  <si>
    <t>осуществляемые путем выпуска муниципальных ценных бумаг</t>
  </si>
  <si>
    <t>С.И.Колодкина</t>
  </si>
  <si>
    <r>
      <t xml:space="preserve">Орган, представляющий данные: </t>
    </r>
    <r>
      <rPr>
        <b/>
        <sz val="10"/>
        <rFont val="Arial Cyr"/>
        <family val="0"/>
      </rPr>
      <t xml:space="preserve"> Управление финансов администрации МО "Малопургинский район"</t>
    </r>
  </si>
  <si>
    <t>Раздел 2. Договоры и соглашения о получении муниципальным образованием "Малопургинский район" бюджетных кредитов от бюджетов других уровней бюджетной системы Российской Федерации</t>
  </si>
  <si>
    <t>№ п/п</t>
  </si>
  <si>
    <t>Основание для получения бюджетного кредита</t>
  </si>
  <si>
    <t>Выплаченная сумма процентов (руб.)</t>
  </si>
  <si>
    <t>Просроченная задолженность (руб.)</t>
  </si>
  <si>
    <t>Объем долга по бюджетному кредиту  (руб.)</t>
  </si>
  <si>
    <t xml:space="preserve">                    Муниципальная  долговая книга муниципального образования "Малопургинский район"</t>
  </si>
  <si>
    <t xml:space="preserve">                           Муниципальная  долговая книга муниципального образования "Малопургинский район"</t>
  </si>
  <si>
    <t>Основание для заключения договора</t>
  </si>
  <si>
    <t>Наименование кредитора</t>
  </si>
  <si>
    <t>Процентная ставка по  кредиту</t>
  </si>
  <si>
    <t xml:space="preserve">Дата(ы) выплаты процентных платежей </t>
  </si>
  <si>
    <t>Объем долга по кредиту (руб.)</t>
  </si>
  <si>
    <t>Основание для предоставлении гарантии</t>
  </si>
  <si>
    <t>Наименование принципала</t>
  </si>
  <si>
    <t>Наименование бенефициара</t>
  </si>
  <si>
    <t>Дата или момент вступления гарантии в силу (дд.мм.гг.)</t>
  </si>
  <si>
    <t>Срок действия гарантии</t>
  </si>
  <si>
    <t>Срок  исполнения гарантии</t>
  </si>
  <si>
    <t>Объем предоставленных обязательств по гарантии (руб.)</t>
  </si>
  <si>
    <t>Наличие или отсутствие прав регрессного требования гаранта к принципалу</t>
  </si>
  <si>
    <t>Раздел 4. Договоры (соглашения) о предоставлении муниципальных гарантий муниципальным образованием "Малопургинский район"</t>
  </si>
  <si>
    <t>Объем полученного кредита (руб.)</t>
  </si>
  <si>
    <t>ВСЕГО</t>
  </si>
  <si>
    <t>Соглашение от 19.03.2010 №14</t>
  </si>
  <si>
    <t>Бюджет, из которого предоставлен бюджетный кредит</t>
  </si>
  <si>
    <t>Бюджет УР</t>
  </si>
  <si>
    <t xml:space="preserve">     III. Товарный кредит 1996 года</t>
  </si>
  <si>
    <t>Раздел 3. Кредитные соглашения и договоры , заключенные от имени муниципального оброазования "Малопургинский район" как заемщика с кредитными организациями</t>
  </si>
  <si>
    <t>М.П.</t>
  </si>
  <si>
    <t>Объем предоставленного бюджетного кредита (руб.)</t>
  </si>
  <si>
    <t>Дата получения кредита (дд.мм.гг.)</t>
  </si>
  <si>
    <t>Дата(ы) погашения кредита (дд.мм.гг.)</t>
  </si>
  <si>
    <t>Дата (дд.мм.гг.) и номер кредитного договора или соглашения</t>
  </si>
  <si>
    <t>Дата (дд.мм.гг.) и номер договора или солгашения о предоставлении гарантии</t>
  </si>
  <si>
    <t>Дата (дд.мм.гг.) и номер договора или соглашения о получении бюджетного кредита</t>
  </si>
  <si>
    <t>Дата получения бюджетного кредита (дд.мм.гг.)</t>
  </si>
  <si>
    <t>Дата погашения бюджетного кредита (дд.мм.гг.)</t>
  </si>
  <si>
    <t>Объявленный объем выпуска (дополнительного выпуска) ценных бумаг по номинальной стоимости  (руб.)</t>
  </si>
  <si>
    <t>Выплаченная сумма купонного дохода (руб.)</t>
  </si>
  <si>
    <t>Сумма дисконта при погашении (выкупе)ценных бумаг (руб.)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</si>
  <si>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</si>
  <si>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</si>
  <si>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Наименование ценной бумаги (купонная, дисконтная)</t>
  </si>
  <si>
    <t>Размещенный объем выпуска (дополнительного выпуска) ценных бумаг (по номинальной стоимости)          ( руб.)</t>
  </si>
  <si>
    <r>
      <t xml:space="preserve">    </t>
    </r>
    <r>
      <rPr>
        <b/>
        <sz val="10"/>
        <rFont val="Arial Cyr"/>
        <family val="0"/>
      </rPr>
      <t xml:space="preserve">  I. Бюджетный кредит на кассовый разрыв</t>
    </r>
  </si>
  <si>
    <t>Наименование генерального агента (агента)по обслуживанию выпуска ценных бумаг</t>
  </si>
  <si>
    <t>Срок предъявления требований по гарантии</t>
  </si>
  <si>
    <t>Объем обязательств по гарантии на отчетную дату (руб.)</t>
  </si>
  <si>
    <t>С.И. Колодкина</t>
  </si>
  <si>
    <t>Р.Р. Минагулова</t>
  </si>
  <si>
    <t>Г.И. Иванова</t>
  </si>
  <si>
    <t>Заместитель главы администрации по финансовым вопросам -</t>
  </si>
  <si>
    <t>начальник управления финансов</t>
  </si>
  <si>
    <t>исполнения бюджета</t>
  </si>
  <si>
    <t>Заместитель начальника управления финансов -</t>
  </si>
  <si>
    <t>начальник отдела бухгалтерского учета и отчетности и казначейского</t>
  </si>
  <si>
    <r>
      <t xml:space="preserve">    </t>
    </r>
    <r>
      <rPr>
        <b/>
        <sz val="10"/>
        <rFont val="Arial Cyr"/>
        <family val="0"/>
      </rPr>
      <t xml:space="preserve"> II. Бюджетный кредит на покрытие дефицита бюджета</t>
    </r>
  </si>
  <si>
    <t xml:space="preserve">     IV. Централизованные кредиты</t>
  </si>
  <si>
    <t>Соглашение от 16.05.2014 №11</t>
  </si>
  <si>
    <t>Расп. Пр-ва УР от 12.05.2014г. №298-р</t>
  </si>
  <si>
    <t>16.05.2014г.</t>
  </si>
  <si>
    <t>27.11.2013г.</t>
  </si>
  <si>
    <t>01.05.2017г.</t>
  </si>
  <si>
    <t>Соглашение от 17.06.2014 №43</t>
  </si>
  <si>
    <t>Расп. Пр-ва УР от 02.06.2014г. №363-р</t>
  </si>
  <si>
    <t>18.06.2014г.</t>
  </si>
  <si>
    <t>Соглашение от 31.07.2014 №78</t>
  </si>
  <si>
    <t>Расп. Пр-ва УР от 21.07.2014г. №502-р</t>
  </si>
  <si>
    <t>31.07.2014г.</t>
  </si>
  <si>
    <t>Расп. Пр-ва УР от 25.09.2014г. №699-р</t>
  </si>
  <si>
    <t>25.09.2014г.</t>
  </si>
  <si>
    <t>25.12.2023г.</t>
  </si>
  <si>
    <t>Расп. Пр-ва УР от 09.03.2010г. №159-р</t>
  </si>
  <si>
    <t>19.03.2010г.</t>
  </si>
  <si>
    <t>31.12.2014г.</t>
  </si>
  <si>
    <t>Соглашение от 15.12.2015 №52</t>
  </si>
  <si>
    <t>Расп. Пр-ва УР от 07.12.2015г. №1223-р</t>
  </si>
  <si>
    <t>для покрытия дефицита бюджета и погашение долговых обязательств</t>
  </si>
  <si>
    <t>ПАО "Норвик Банк"</t>
  </si>
  <si>
    <t>Соглашение от 15.12.2015 №34</t>
  </si>
  <si>
    <t>Расп. Пр-ва УР от 30.11.2015г. №1208-р</t>
  </si>
  <si>
    <t>25.12.2015г.</t>
  </si>
  <si>
    <t>18.12.2015г.</t>
  </si>
  <si>
    <t>01.12.2018г.</t>
  </si>
  <si>
    <t>01.01.2018г.</t>
  </si>
  <si>
    <t>29.12.2015г.</t>
  </si>
  <si>
    <t>Соглашение от 29.12.2015 №111</t>
  </si>
  <si>
    <t>Расп. Пр-ва УР от 21.12.2015г. №1293-р</t>
  </si>
  <si>
    <t>Глава муниципального образования "Малопургинский район"</t>
  </si>
  <si>
    <t xml:space="preserve">Соглашение от 01.11.2016 №50 </t>
  </si>
  <si>
    <t>Расп. Пр-ва УР от 24.10.2016г. №1399-р</t>
  </si>
  <si>
    <t>25.12.2026г.</t>
  </si>
  <si>
    <r>
      <t xml:space="preserve">на    </t>
    </r>
    <r>
      <rPr>
        <b/>
        <sz val="10"/>
        <rFont val="Arial Cyr"/>
        <family val="0"/>
      </rPr>
      <t xml:space="preserve">  01 января  2017 года</t>
    </r>
  </si>
  <si>
    <r>
      <t xml:space="preserve">на    </t>
    </r>
    <r>
      <rPr>
        <b/>
        <sz val="10"/>
        <rFont val="Arial Cyr"/>
        <family val="0"/>
      </rPr>
      <t xml:space="preserve">  01  января  2017 года</t>
    </r>
  </si>
  <si>
    <r>
      <t xml:space="preserve">на    </t>
    </r>
    <r>
      <rPr>
        <b/>
        <sz val="10"/>
        <rFont val="Arial Cyr"/>
        <family val="0"/>
      </rPr>
      <t xml:space="preserve"> 01 января  2017 года</t>
    </r>
  </si>
  <si>
    <r>
      <t xml:space="preserve">на    </t>
    </r>
    <r>
      <rPr>
        <b/>
        <sz val="10"/>
        <rFont val="Arial Cyr"/>
        <family val="0"/>
      </rPr>
      <t xml:space="preserve"> 01 января 2017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</si>
</sst>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7" fillId="0" borderId="0" xfId="0" applyFont="1" applyAlignment="1">
      <alignment/>
    </xf>
    <xf numFmtId="1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173" fontId="4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 shrinkToFit="1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6.375" style="0" customWidth="1"/>
    <col min="2" max="2" width="8.375" style="0" customWidth="1"/>
    <col min="3" max="5" width="6.50390625" style="0" customWidth="1"/>
    <col min="6" max="6" width="6.00390625" style="0" customWidth="1"/>
    <col min="7" max="7" width="6.50390625" style="0" customWidth="1"/>
    <col min="8" max="8" width="8.875" style="0" customWidth="1"/>
    <col min="9" max="9" width="6.375" style="0" customWidth="1"/>
    <col min="10" max="10" width="6.50390625" style="0" customWidth="1"/>
    <col min="11" max="11" width="5.875" style="0" customWidth="1"/>
    <col min="12" max="12" width="5.50390625" style="0" customWidth="1"/>
    <col min="13" max="13" width="6.875" style="0" customWidth="1"/>
    <col min="14" max="14" width="6.00390625" style="0" customWidth="1"/>
    <col min="15" max="15" width="4.50390625" style="0" customWidth="1"/>
    <col min="16" max="16" width="6.00390625" style="0" customWidth="1"/>
    <col min="17" max="17" width="5.875" style="0" customWidth="1"/>
    <col min="18" max="19" width="6.375" style="0" customWidth="1"/>
    <col min="20" max="20" width="6.50390625" style="0" customWidth="1"/>
    <col min="21" max="21" width="6.875" style="0" customWidth="1"/>
    <col min="22" max="22" width="5.375" style="0" customWidth="1"/>
  </cols>
  <sheetData>
    <row r="1" spans="1:22" ht="17.2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0.75" customHeight="1" hidden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6" ht="12.75">
      <c r="B4" s="45" t="s">
        <v>113</v>
      </c>
      <c r="C4" s="45"/>
      <c r="D4" s="45"/>
      <c r="E4" s="45"/>
      <c r="F4" s="45"/>
    </row>
    <row r="5" spans="2:6" ht="12.75">
      <c r="B5" s="7" t="s">
        <v>18</v>
      </c>
      <c r="C5" s="7"/>
      <c r="D5" s="7"/>
      <c r="E5" s="7"/>
      <c r="F5" s="7"/>
    </row>
    <row r="6" spans="2:6" ht="12.75">
      <c r="B6" s="7"/>
      <c r="C6" s="7"/>
      <c r="D6" s="7"/>
      <c r="E6" s="7"/>
      <c r="F6" s="7"/>
    </row>
    <row r="7" spans="4:17" ht="13.5">
      <c r="D7" s="26" t="s">
        <v>15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4:17" ht="13.5">
      <c r="D8" s="26"/>
      <c r="E8" s="51" t="s">
        <v>16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4:17" ht="13.5"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22" ht="57.75" customHeight="1">
      <c r="A10" s="47" t="s">
        <v>20</v>
      </c>
      <c r="B10" s="46" t="s">
        <v>1</v>
      </c>
      <c r="C10" s="46" t="s">
        <v>62</v>
      </c>
      <c r="D10" s="46" t="s">
        <v>2</v>
      </c>
      <c r="E10" s="46" t="s">
        <v>3</v>
      </c>
      <c r="F10" s="46" t="s">
        <v>4</v>
      </c>
      <c r="G10" s="46" t="s">
        <v>57</v>
      </c>
      <c r="H10" s="46" t="s">
        <v>5</v>
      </c>
      <c r="I10" s="46" t="s">
        <v>63</v>
      </c>
      <c r="J10" s="46" t="s">
        <v>6</v>
      </c>
      <c r="K10" s="46" t="s">
        <v>7</v>
      </c>
      <c r="L10" s="46" t="s">
        <v>8</v>
      </c>
      <c r="M10" s="46" t="s">
        <v>9</v>
      </c>
      <c r="N10" s="46" t="s">
        <v>65</v>
      </c>
      <c r="O10" s="46" t="s">
        <v>10</v>
      </c>
      <c r="P10" s="46" t="s">
        <v>11</v>
      </c>
      <c r="Q10" s="46"/>
      <c r="R10" s="46" t="s">
        <v>60</v>
      </c>
      <c r="S10" s="46" t="s">
        <v>61</v>
      </c>
      <c r="T10" s="46" t="s">
        <v>12</v>
      </c>
      <c r="U10" s="46" t="s">
        <v>23</v>
      </c>
      <c r="V10" s="46" t="s">
        <v>13</v>
      </c>
    </row>
    <row r="11" spans="1:22" ht="12.75" customHeight="1" hidden="1">
      <c r="A11" s="48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ht="12.75" customHeight="1" hidden="1">
      <c r="A12" s="4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ht="145.5" customHeight="1">
      <c r="A13" s="49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14" t="s">
        <v>58</v>
      </c>
      <c r="Q13" s="14" t="s">
        <v>59</v>
      </c>
      <c r="R13" s="46"/>
      <c r="S13" s="46"/>
      <c r="T13" s="46"/>
      <c r="U13" s="46"/>
      <c r="V13" s="46"/>
    </row>
    <row r="14" spans="1:22" ht="12.75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7">
        <v>15</v>
      </c>
      <c r="P14" s="17">
        <v>16</v>
      </c>
      <c r="Q14" s="17">
        <v>17</v>
      </c>
      <c r="R14" s="17">
        <v>18</v>
      </c>
      <c r="S14" s="17">
        <v>19</v>
      </c>
      <c r="T14" s="17">
        <v>20</v>
      </c>
      <c r="U14" s="17">
        <v>21</v>
      </c>
      <c r="V14" s="17">
        <v>22</v>
      </c>
    </row>
    <row r="15" spans="1:2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8.75" customHeight="1">
      <c r="A16" s="19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8" spans="1:21" ht="12.75">
      <c r="A18" t="s">
        <v>108</v>
      </c>
      <c r="R18" s="44" t="s">
        <v>17</v>
      </c>
      <c r="S18" s="44"/>
      <c r="T18" s="44"/>
      <c r="U18" s="44"/>
    </row>
    <row r="19" ht="12.75">
      <c r="B19" t="s">
        <v>48</v>
      </c>
    </row>
    <row r="20" ht="12.75">
      <c r="A20" t="s">
        <v>71</v>
      </c>
    </row>
    <row r="21" spans="1:21" ht="12.75">
      <c r="A21" t="s">
        <v>72</v>
      </c>
      <c r="R21" s="44" t="s">
        <v>69</v>
      </c>
      <c r="S21" s="44"/>
      <c r="T21" s="44"/>
      <c r="U21" s="44"/>
    </row>
    <row r="22" spans="2:21" ht="12.75">
      <c r="B22" t="s">
        <v>48</v>
      </c>
      <c r="R22" s="29"/>
      <c r="S22" s="29"/>
      <c r="T22" s="29"/>
      <c r="U22" s="29"/>
    </row>
    <row r="23" spans="1:8" ht="12.75">
      <c r="A23" s="45" t="s">
        <v>74</v>
      </c>
      <c r="B23" s="45"/>
      <c r="C23" s="45"/>
      <c r="D23" s="45"/>
      <c r="E23" s="45"/>
      <c r="F23" s="45"/>
      <c r="G23" s="45"/>
      <c r="H23" s="45"/>
    </row>
    <row r="24" ht="12.75">
      <c r="A24" t="s">
        <v>75</v>
      </c>
    </row>
    <row r="25" spans="1:21" ht="12.75">
      <c r="A25" t="s">
        <v>73</v>
      </c>
      <c r="R25" s="44" t="s">
        <v>70</v>
      </c>
      <c r="S25" s="44"/>
      <c r="T25" s="44"/>
      <c r="U25" s="44"/>
    </row>
  </sheetData>
  <sheetProtection/>
  <mergeCells count="28">
    <mergeCell ref="A23:H23"/>
    <mergeCell ref="H10:H13"/>
    <mergeCell ref="I10:I13"/>
    <mergeCell ref="J10:J13"/>
    <mergeCell ref="D10:D13"/>
    <mergeCell ref="E10:E13"/>
    <mergeCell ref="F10:F13"/>
    <mergeCell ref="G10:G13"/>
    <mergeCell ref="V10:V13"/>
    <mergeCell ref="A10:A13"/>
    <mergeCell ref="A1:V2"/>
    <mergeCell ref="E8:Q8"/>
    <mergeCell ref="O10:O13"/>
    <mergeCell ref="R10:R13"/>
    <mergeCell ref="S10:S13"/>
    <mergeCell ref="T10:T13"/>
    <mergeCell ref="K10:K13"/>
    <mergeCell ref="L10:L13"/>
    <mergeCell ref="R18:U18"/>
    <mergeCell ref="B4:F4"/>
    <mergeCell ref="R21:U21"/>
    <mergeCell ref="R25:U25"/>
    <mergeCell ref="U10:U13"/>
    <mergeCell ref="M10:M13"/>
    <mergeCell ref="N10:N13"/>
    <mergeCell ref="P10:Q12"/>
    <mergeCell ref="B10:B13"/>
    <mergeCell ref="C10:C13"/>
  </mergeCells>
  <printOptions/>
  <pageMargins left="0.55" right="0.19" top="1" bottom="0.38" header="0.5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zoomScalePageLayoutView="0" workbookViewId="0" topLeftCell="A10">
      <selection activeCell="C5" sqref="C5"/>
    </sheetView>
  </sheetViews>
  <sheetFormatPr defaultColWidth="9.00390625" defaultRowHeight="12.75"/>
  <cols>
    <col min="1" max="1" width="0.12890625" style="0" customWidth="1"/>
    <col min="2" max="2" width="5.875" style="0" customWidth="1"/>
    <col min="3" max="3" width="18.125" style="0" customWidth="1"/>
    <col min="4" max="4" width="18.875" style="0" customWidth="1"/>
    <col min="5" max="5" width="12.625" style="0" customWidth="1"/>
    <col min="6" max="6" width="14.125" style="0" customWidth="1"/>
    <col min="7" max="7" width="11.50390625" style="0" customWidth="1"/>
    <col min="8" max="8" width="10.875" style="0" customWidth="1"/>
    <col min="9" max="9" width="14.50390625" style="0" customWidth="1"/>
    <col min="10" max="10" width="10.125" style="0" customWidth="1"/>
    <col min="11" max="11" width="9.50390625" style="0" customWidth="1"/>
    <col min="12" max="12" width="10.125" style="0" customWidth="1"/>
    <col min="13" max="13" width="6.50390625" style="0" customWidth="1"/>
  </cols>
  <sheetData>
    <row r="1" spans="2:23" ht="12.75" customHeight="1">
      <c r="B1" s="8" t="s">
        <v>25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2:23" ht="12.7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4" spans="2:7" ht="12.75">
      <c r="B4" s="7"/>
      <c r="C4" s="7" t="s">
        <v>114</v>
      </c>
      <c r="D4" s="7"/>
      <c r="E4" s="7"/>
      <c r="F4" s="7"/>
      <c r="G4" s="7"/>
    </row>
    <row r="5" spans="3:7" ht="12.75">
      <c r="C5" s="7" t="s">
        <v>18</v>
      </c>
      <c r="D5" s="7"/>
      <c r="E5" s="7"/>
      <c r="F5" s="7"/>
      <c r="G5" s="7"/>
    </row>
    <row r="6" spans="2:15" ht="12.75" customHeight="1">
      <c r="B6" s="52" t="s">
        <v>19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1"/>
      <c r="N6" s="1"/>
      <c r="O6" s="1"/>
    </row>
    <row r="7" spans="2:15" ht="36" customHeight="1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1"/>
      <c r="N7" s="1"/>
      <c r="O7" s="1"/>
    </row>
    <row r="9" spans="2:13" ht="78.75">
      <c r="B9" s="3" t="s">
        <v>20</v>
      </c>
      <c r="C9" s="3" t="s">
        <v>54</v>
      </c>
      <c r="D9" s="3" t="s">
        <v>21</v>
      </c>
      <c r="E9" s="3" t="s">
        <v>44</v>
      </c>
      <c r="F9" s="3" t="s">
        <v>49</v>
      </c>
      <c r="G9" s="3" t="s">
        <v>55</v>
      </c>
      <c r="H9" s="3" t="s">
        <v>56</v>
      </c>
      <c r="I9" s="3" t="s">
        <v>24</v>
      </c>
      <c r="J9" s="3" t="s">
        <v>22</v>
      </c>
      <c r="K9" s="3" t="s">
        <v>12</v>
      </c>
      <c r="L9" s="3" t="s">
        <v>23</v>
      </c>
      <c r="M9" s="3" t="s">
        <v>13</v>
      </c>
    </row>
    <row r="10" spans="2:13" ht="12.75">
      <c r="B10" s="17">
        <v>1</v>
      </c>
      <c r="C10" s="3">
        <v>2</v>
      </c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</row>
    <row r="11" spans="2:13" ht="12" customHeight="1">
      <c r="B11" s="17"/>
      <c r="C11" s="56" t="s">
        <v>64</v>
      </c>
      <c r="D11" s="57"/>
      <c r="E11" s="57"/>
      <c r="F11" s="57"/>
      <c r="G11" s="57"/>
      <c r="H11" s="57"/>
      <c r="I11" s="57"/>
      <c r="J11" s="57"/>
      <c r="K11" s="57"/>
      <c r="L11" s="57"/>
      <c r="M11" s="58"/>
    </row>
    <row r="12" spans="2:13" ht="26.25">
      <c r="B12" s="17">
        <v>1</v>
      </c>
      <c r="C12" s="16" t="s">
        <v>43</v>
      </c>
      <c r="D12" s="16" t="s">
        <v>92</v>
      </c>
      <c r="E12" s="17" t="s">
        <v>45</v>
      </c>
      <c r="F12" s="33">
        <v>7119711.2</v>
      </c>
      <c r="G12" s="17" t="s">
        <v>93</v>
      </c>
      <c r="H12" s="17" t="s">
        <v>94</v>
      </c>
      <c r="I12" s="33">
        <v>0</v>
      </c>
      <c r="J12" s="33">
        <v>0</v>
      </c>
      <c r="K12" s="17"/>
      <c r="L12" s="17">
        <v>0</v>
      </c>
      <c r="M12" s="17"/>
    </row>
    <row r="13" spans="2:13" ht="26.25">
      <c r="B13" s="17">
        <v>2</v>
      </c>
      <c r="C13" s="16" t="s">
        <v>43</v>
      </c>
      <c r="D13" s="16" t="s">
        <v>89</v>
      </c>
      <c r="E13" s="17" t="s">
        <v>45</v>
      </c>
      <c r="F13" s="33">
        <v>0</v>
      </c>
      <c r="G13" s="17" t="s">
        <v>90</v>
      </c>
      <c r="H13" s="17" t="s">
        <v>91</v>
      </c>
      <c r="I13" s="33">
        <v>7119711.2</v>
      </c>
      <c r="J13" s="33">
        <v>7119.71</v>
      </c>
      <c r="K13" s="17"/>
      <c r="L13" s="17">
        <v>0</v>
      </c>
      <c r="M13" s="17"/>
    </row>
    <row r="14" spans="2:13" ht="12" customHeight="1">
      <c r="B14" s="17"/>
      <c r="C14" s="56" t="s">
        <v>76</v>
      </c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2:13" ht="26.25" customHeight="1">
      <c r="B15" s="17">
        <v>1</v>
      </c>
      <c r="C15" s="16" t="s">
        <v>109</v>
      </c>
      <c r="D15" s="16" t="s">
        <v>110</v>
      </c>
      <c r="E15" s="17" t="s">
        <v>45</v>
      </c>
      <c r="F15" s="33">
        <v>18581400</v>
      </c>
      <c r="G15" s="17" t="s">
        <v>81</v>
      </c>
      <c r="H15" s="17" t="s">
        <v>111</v>
      </c>
      <c r="I15" s="33">
        <f>18581400-18395586-185814</f>
        <v>0</v>
      </c>
      <c r="J15" s="33">
        <f>12991.02+12984.13+12146.45+12984.13+12565.29+12984.13+12565.29+12984.13+12984.13+15078.35+15.74</f>
        <v>130282.79000000002</v>
      </c>
      <c r="K15" s="17"/>
      <c r="L15" s="17">
        <v>0</v>
      </c>
      <c r="M15" s="17"/>
    </row>
    <row r="16" spans="2:13" ht="26.25">
      <c r="B16" s="17">
        <v>2</v>
      </c>
      <c r="C16" s="16" t="s">
        <v>78</v>
      </c>
      <c r="D16" s="16" t="s">
        <v>79</v>
      </c>
      <c r="E16" s="17" t="s">
        <v>45</v>
      </c>
      <c r="F16" s="33">
        <v>8330700</v>
      </c>
      <c r="G16" s="17" t="s">
        <v>80</v>
      </c>
      <c r="H16" s="17" t="s">
        <v>82</v>
      </c>
      <c r="I16" s="33">
        <f>8330700-72.05</f>
        <v>8330627.95</v>
      </c>
      <c r="J16" s="33">
        <f>5824.28+5821.2+5445.64+5821.2+5633.42+5821.2+5633.42+5821.2+5821.2+5633.42+5821.2+5633.42</f>
        <v>68730.79999999999</v>
      </c>
      <c r="K16" s="17"/>
      <c r="L16" s="17">
        <v>0</v>
      </c>
      <c r="M16" s="17"/>
    </row>
    <row r="17" spans="2:13" ht="26.25">
      <c r="B17" s="17">
        <v>3</v>
      </c>
      <c r="C17" s="16" t="s">
        <v>83</v>
      </c>
      <c r="D17" s="16" t="s">
        <v>84</v>
      </c>
      <c r="E17" s="17" t="s">
        <v>45</v>
      </c>
      <c r="F17" s="33">
        <v>20175100</v>
      </c>
      <c r="G17" s="17" t="s">
        <v>85</v>
      </c>
      <c r="H17" s="17" t="s">
        <v>82</v>
      </c>
      <c r="I17" s="33">
        <f>20175100-90.65</f>
        <v>20175009.35</v>
      </c>
      <c r="J17" s="33">
        <f>14105.18+14097.7+13188.17+14097.7+13642.94+14097.7+13642.94+14097.7+14097.7+13642.94+14097.7+13642.94</f>
        <v>166451.31</v>
      </c>
      <c r="K17" s="17"/>
      <c r="L17" s="17">
        <v>0</v>
      </c>
      <c r="M17" s="17"/>
    </row>
    <row r="18" spans="2:13" ht="26.25">
      <c r="B18" s="17">
        <v>4</v>
      </c>
      <c r="C18" s="16" t="s">
        <v>86</v>
      </c>
      <c r="D18" s="16" t="s">
        <v>87</v>
      </c>
      <c r="E18" s="17" t="s">
        <v>45</v>
      </c>
      <c r="F18" s="33">
        <v>20516300</v>
      </c>
      <c r="G18" s="17" t="s">
        <v>88</v>
      </c>
      <c r="H18" s="17" t="s">
        <v>82</v>
      </c>
      <c r="I18" s="33">
        <f>20516300-52698</f>
        <v>20463602</v>
      </c>
      <c r="J18" s="33">
        <f>14306.94+14299.36+13376.82+14299.36+13838.09+14299.36+13838.09+14299.36+14299.36+13838.09+14299.36+13838.09</f>
        <v>168832.28</v>
      </c>
      <c r="K18" s="17"/>
      <c r="L18" s="17">
        <v>0</v>
      </c>
      <c r="M18" s="17"/>
    </row>
    <row r="19" spans="2:13" ht="39">
      <c r="B19" s="17">
        <v>5</v>
      </c>
      <c r="C19" s="16" t="s">
        <v>95</v>
      </c>
      <c r="D19" s="16" t="s">
        <v>96</v>
      </c>
      <c r="E19" s="17" t="s">
        <v>45</v>
      </c>
      <c r="F19" s="33">
        <v>19600000</v>
      </c>
      <c r="G19" s="17" t="s">
        <v>102</v>
      </c>
      <c r="H19" s="17" t="s">
        <v>103</v>
      </c>
      <c r="I19" s="33">
        <v>19600000</v>
      </c>
      <c r="J19" s="33">
        <f>698.08+19600</f>
        <v>20298.08</v>
      </c>
      <c r="K19" s="17"/>
      <c r="L19" s="17">
        <v>0</v>
      </c>
      <c r="M19" s="17"/>
    </row>
    <row r="20" spans="2:13" ht="39">
      <c r="B20" s="17">
        <v>6</v>
      </c>
      <c r="C20" s="16" t="s">
        <v>99</v>
      </c>
      <c r="D20" s="16" t="s">
        <v>100</v>
      </c>
      <c r="E20" s="17" t="s">
        <v>45</v>
      </c>
      <c r="F20" s="33">
        <v>3049000</v>
      </c>
      <c r="G20" s="17" t="s">
        <v>101</v>
      </c>
      <c r="H20" s="17" t="s">
        <v>104</v>
      </c>
      <c r="I20" s="33">
        <v>3049000</v>
      </c>
      <c r="J20" s="33">
        <v>0</v>
      </c>
      <c r="K20" s="17"/>
      <c r="L20" s="17">
        <v>0</v>
      </c>
      <c r="M20" s="17"/>
    </row>
    <row r="21" spans="2:13" ht="39">
      <c r="B21" s="17">
        <v>7</v>
      </c>
      <c r="C21" s="16" t="s">
        <v>99</v>
      </c>
      <c r="D21" s="16" t="s">
        <v>100</v>
      </c>
      <c r="E21" s="17" t="s">
        <v>45</v>
      </c>
      <c r="F21" s="33">
        <v>15692000</v>
      </c>
      <c r="G21" s="17" t="s">
        <v>105</v>
      </c>
      <c r="H21" s="17" t="s">
        <v>104</v>
      </c>
      <c r="I21" s="33">
        <v>15692000</v>
      </c>
      <c r="J21" s="33">
        <f>136.1+18741</f>
        <v>18877.1</v>
      </c>
      <c r="K21" s="17"/>
      <c r="L21" s="17">
        <v>0</v>
      </c>
      <c r="M21" s="17"/>
    </row>
    <row r="22" spans="2:13" ht="39">
      <c r="B22" s="17">
        <v>8</v>
      </c>
      <c r="C22" s="16" t="s">
        <v>106</v>
      </c>
      <c r="D22" s="16" t="s">
        <v>107</v>
      </c>
      <c r="E22" s="17" t="s">
        <v>45</v>
      </c>
      <c r="F22" s="33">
        <v>1072245.65</v>
      </c>
      <c r="G22" s="17" t="s">
        <v>105</v>
      </c>
      <c r="H22" s="17" t="s">
        <v>104</v>
      </c>
      <c r="I22" s="33">
        <f>F22</f>
        <v>1072245.65</v>
      </c>
      <c r="J22" s="33">
        <f>5.88+1072.25</f>
        <v>1078.13</v>
      </c>
      <c r="K22" s="17"/>
      <c r="L22" s="17">
        <v>0</v>
      </c>
      <c r="M22" s="17"/>
    </row>
    <row r="23" spans="2:13" ht="12.75" customHeight="1">
      <c r="B23" s="17"/>
      <c r="C23" s="59" t="s">
        <v>46</v>
      </c>
      <c r="D23" s="60"/>
      <c r="E23" s="60"/>
      <c r="F23" s="60"/>
      <c r="G23" s="60"/>
      <c r="H23" s="60"/>
      <c r="I23" s="60"/>
      <c r="J23" s="60"/>
      <c r="K23" s="60"/>
      <c r="L23" s="60"/>
      <c r="M23" s="61"/>
    </row>
    <row r="24" spans="2:13" ht="12.75">
      <c r="B24" s="17"/>
      <c r="C24" s="3"/>
      <c r="D24" s="16"/>
      <c r="E24" s="17"/>
      <c r="F24" s="20"/>
      <c r="G24" s="17"/>
      <c r="H24" s="17"/>
      <c r="I24" s="36">
        <v>0</v>
      </c>
      <c r="J24" s="17">
        <v>0</v>
      </c>
      <c r="K24" s="17"/>
      <c r="L24" s="25">
        <v>0</v>
      </c>
      <c r="M24" s="17"/>
    </row>
    <row r="25" spans="2:13" ht="12.75" customHeight="1">
      <c r="B25" s="17"/>
      <c r="C25" s="59" t="s">
        <v>77</v>
      </c>
      <c r="D25" s="60"/>
      <c r="E25" s="60"/>
      <c r="F25" s="60"/>
      <c r="G25" s="60"/>
      <c r="H25" s="60"/>
      <c r="I25" s="60"/>
      <c r="J25" s="60"/>
      <c r="K25" s="60"/>
      <c r="L25" s="60"/>
      <c r="M25" s="61"/>
    </row>
    <row r="26" spans="2:13" ht="12.75">
      <c r="B26" s="53" t="s">
        <v>14</v>
      </c>
      <c r="C26" s="54"/>
      <c r="D26" s="55"/>
      <c r="E26" s="2"/>
      <c r="F26" s="34">
        <f>F13+F16+F24+F15+F22+F17+F12+F21+F20+F19+F18</f>
        <v>114136456.85</v>
      </c>
      <c r="G26" s="34"/>
      <c r="H26" s="34"/>
      <c r="I26" s="34">
        <f>I13+I16+I24+I15+I22+I17+I18+I19+I20+I21</f>
        <v>95502196.15</v>
      </c>
      <c r="J26" s="34">
        <f>J13+J16+J24+J15+J22+J17+J18+J19+J20+J21</f>
        <v>581670.2</v>
      </c>
      <c r="K26" s="21"/>
      <c r="L26" s="24">
        <f>L13+L16+L24</f>
        <v>0</v>
      </c>
      <c r="M26" s="21"/>
    </row>
    <row r="27" spans="2:13" ht="12.75">
      <c r="B27" s="22"/>
      <c r="C27" s="22"/>
      <c r="D27" s="22"/>
      <c r="E27" s="10"/>
      <c r="F27" s="23"/>
      <c r="G27" s="9"/>
      <c r="H27" s="9"/>
      <c r="I27" s="23"/>
      <c r="J27" s="35"/>
      <c r="K27" s="9"/>
      <c r="L27" s="23"/>
      <c r="M27" s="9"/>
    </row>
    <row r="28" spans="2:13" ht="12.75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4" ht="12.75">
      <c r="A29" s="13" t="s">
        <v>108</v>
      </c>
      <c r="B29" s="13"/>
      <c r="C29" s="13"/>
      <c r="D29" s="13"/>
      <c r="E29" s="13"/>
      <c r="F29" s="13"/>
      <c r="G29" s="13"/>
      <c r="H29" s="13"/>
      <c r="I29" s="13"/>
      <c r="J29" s="13"/>
      <c r="K29" s="44" t="s">
        <v>17</v>
      </c>
      <c r="L29" s="44"/>
      <c r="M29" s="44"/>
      <c r="N29" s="13"/>
    </row>
    <row r="30" ht="12.75">
      <c r="C30" t="s">
        <v>48</v>
      </c>
    </row>
    <row r="32" ht="12.75">
      <c r="B32" t="s">
        <v>71</v>
      </c>
    </row>
    <row r="33" spans="2:14" ht="12.75">
      <c r="B33" t="s">
        <v>72</v>
      </c>
      <c r="K33" s="44" t="s">
        <v>69</v>
      </c>
      <c r="L33" s="44"/>
      <c r="M33" s="44"/>
      <c r="N33" s="13"/>
    </row>
    <row r="34" spans="3:14" ht="12.75">
      <c r="C34" t="s">
        <v>48</v>
      </c>
      <c r="K34" s="29"/>
      <c r="L34" s="29"/>
      <c r="M34" s="29"/>
      <c r="N34" s="13"/>
    </row>
    <row r="35" spans="2:5" ht="12.75">
      <c r="B35" s="45" t="s">
        <v>74</v>
      </c>
      <c r="C35" s="45"/>
      <c r="D35" s="45"/>
      <c r="E35" s="45"/>
    </row>
    <row r="36" spans="1:6" ht="12.75">
      <c r="A36" t="s">
        <v>75</v>
      </c>
      <c r="B36" s="13"/>
      <c r="C36" s="13"/>
      <c r="D36" s="13"/>
      <c r="E36" s="13"/>
      <c r="F36" s="13"/>
    </row>
    <row r="37" spans="1:14" ht="12.75">
      <c r="A37" t="s">
        <v>73</v>
      </c>
      <c r="J37" s="13"/>
      <c r="K37" s="44" t="s">
        <v>70</v>
      </c>
      <c r="L37" s="44"/>
      <c r="M37" s="44"/>
      <c r="N37" s="13"/>
    </row>
  </sheetData>
  <sheetProtection/>
  <mergeCells count="10">
    <mergeCell ref="B6:L7"/>
    <mergeCell ref="K29:M29"/>
    <mergeCell ref="K33:M33"/>
    <mergeCell ref="K37:M37"/>
    <mergeCell ref="B26:D26"/>
    <mergeCell ref="C11:M11"/>
    <mergeCell ref="C14:M14"/>
    <mergeCell ref="C23:M23"/>
    <mergeCell ref="B35:E35"/>
    <mergeCell ref="C25:M25"/>
  </mergeCells>
  <printOptions/>
  <pageMargins left="1.12" right="0.19" top="0.57" bottom="0.16" header="0.5" footer="0.18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875" style="0" customWidth="1"/>
    <col min="2" max="2" width="10.50390625" style="0" customWidth="1"/>
    <col min="3" max="3" width="11.375" style="0" customWidth="1"/>
    <col min="4" max="4" width="12.00390625" style="0" customWidth="1"/>
    <col min="5" max="5" width="11.00390625" style="0" customWidth="1"/>
    <col min="6" max="6" width="11.125" style="0" customWidth="1"/>
    <col min="7" max="7" width="7.75390625" style="0" customWidth="1"/>
    <col min="9" max="9" width="9.625" style="0" customWidth="1"/>
    <col min="10" max="10" width="10.625" style="0" customWidth="1"/>
    <col min="11" max="11" width="10.625" style="0" bestFit="1" customWidth="1"/>
    <col min="12" max="12" width="9.625" style="0" customWidth="1"/>
    <col min="14" max="14" width="6.00390625" style="0" customWidth="1"/>
  </cols>
  <sheetData>
    <row r="1" spans="1:12" ht="15">
      <c r="A1" s="8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3" spans="2:8" ht="12.75">
      <c r="B3" s="45" t="s">
        <v>112</v>
      </c>
      <c r="C3" s="45"/>
      <c r="D3" s="45"/>
      <c r="E3" s="45"/>
      <c r="F3" s="45"/>
      <c r="H3" s="10"/>
    </row>
    <row r="4" spans="2:6" ht="12.75">
      <c r="B4" s="7" t="s">
        <v>18</v>
      </c>
      <c r="C4" s="7"/>
      <c r="D4" s="7"/>
      <c r="E4" s="7"/>
      <c r="F4" s="7"/>
    </row>
    <row r="6" spans="1:21" ht="12.75" customHeight="1">
      <c r="A6" s="52" t="s">
        <v>47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12"/>
      <c r="P6" s="12"/>
      <c r="Q6" s="12"/>
      <c r="R6" s="12"/>
      <c r="S6" s="12"/>
      <c r="T6" s="12"/>
      <c r="U6" s="12"/>
    </row>
    <row r="7" spans="1:21" ht="0.75" customHeight="1" hidden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12"/>
      <c r="P7" s="12"/>
      <c r="Q7" s="12"/>
      <c r="R7" s="12"/>
      <c r="S7" s="12"/>
      <c r="T7" s="12"/>
      <c r="U7" s="12"/>
    </row>
    <row r="8" spans="1:21" ht="14.2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12"/>
      <c r="P8" s="12"/>
      <c r="Q8" s="12"/>
      <c r="R8" s="12"/>
      <c r="S8" s="12"/>
      <c r="T8" s="12"/>
      <c r="U8" s="12"/>
    </row>
    <row r="10" spans="1:14" ht="82.5" customHeight="1">
      <c r="A10" s="11" t="s">
        <v>20</v>
      </c>
      <c r="B10" s="11" t="s">
        <v>52</v>
      </c>
      <c r="C10" s="11" t="s">
        <v>27</v>
      </c>
      <c r="D10" s="11" t="s">
        <v>28</v>
      </c>
      <c r="E10" s="11" t="s">
        <v>50</v>
      </c>
      <c r="F10" s="11" t="s">
        <v>41</v>
      </c>
      <c r="G10" s="11" t="s">
        <v>29</v>
      </c>
      <c r="H10" s="11" t="s">
        <v>30</v>
      </c>
      <c r="I10" s="11" t="s">
        <v>22</v>
      </c>
      <c r="J10" s="11" t="s">
        <v>51</v>
      </c>
      <c r="K10" s="11" t="s">
        <v>31</v>
      </c>
      <c r="L10" s="11" t="s">
        <v>12</v>
      </c>
      <c r="M10" s="11" t="s">
        <v>23</v>
      </c>
      <c r="N10" s="11" t="s">
        <v>13</v>
      </c>
    </row>
    <row r="11" spans="1:14" ht="12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</row>
    <row r="12" spans="1:14" ht="61.5">
      <c r="A12" s="2">
        <v>1</v>
      </c>
      <c r="B12" s="37">
        <v>42355</v>
      </c>
      <c r="C12" s="38" t="s">
        <v>97</v>
      </c>
      <c r="D12" s="40" t="s">
        <v>98</v>
      </c>
      <c r="E12" s="37">
        <v>42359</v>
      </c>
      <c r="F12" s="39">
        <v>4400000</v>
      </c>
      <c r="G12" s="2">
        <v>14.8</v>
      </c>
      <c r="H12" s="2">
        <v>25</v>
      </c>
      <c r="I12" s="42">
        <f>62321.97+50555.75+41654.72+40464.25+34826.5+31411.58+25625.43+22507.32+17461.57+12417.44+7084.59</f>
        <v>346331.12000000005</v>
      </c>
      <c r="J12" s="37">
        <v>42717</v>
      </c>
      <c r="K12" s="39">
        <f>4400000-367000-367000-367000-367000-367000-367000-367000-367000-367000-367000-367000-363000</f>
        <v>0</v>
      </c>
      <c r="L12" s="2"/>
      <c r="M12" s="2">
        <v>0</v>
      </c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42"/>
      <c r="J13" s="2"/>
      <c r="K13" s="2"/>
      <c r="L13" s="2"/>
      <c r="M13" s="2"/>
      <c r="N13" s="2"/>
    </row>
    <row r="14" spans="1:14" ht="12.75">
      <c r="A14" s="2"/>
      <c r="B14" s="2"/>
      <c r="C14" s="2"/>
      <c r="D14" s="2"/>
      <c r="E14" s="2"/>
      <c r="F14" s="2"/>
      <c r="G14" s="2"/>
      <c r="H14" s="2"/>
      <c r="I14" s="4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4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42"/>
      <c r="J16" s="2"/>
      <c r="K16" s="2"/>
      <c r="L16" s="2"/>
      <c r="M16" s="2"/>
      <c r="N16" s="2"/>
    </row>
    <row r="17" spans="1:14" ht="12.75">
      <c r="A17" s="21"/>
      <c r="B17" s="21" t="s">
        <v>42</v>
      </c>
      <c r="C17" s="21"/>
      <c r="D17" s="21"/>
      <c r="E17" s="21"/>
      <c r="F17" s="41">
        <f>SUM(F12:F16)</f>
        <v>4400000</v>
      </c>
      <c r="G17" s="21"/>
      <c r="H17" s="21"/>
      <c r="I17" s="43">
        <f>SUM(I12:I16)</f>
        <v>346331.12000000005</v>
      </c>
      <c r="J17" s="21"/>
      <c r="K17" s="41">
        <f>SUM(K12:K16)</f>
        <v>0</v>
      </c>
      <c r="L17" s="21"/>
      <c r="M17" s="21">
        <v>0</v>
      </c>
      <c r="N17" s="21"/>
    </row>
    <row r="18" spans="1:14" ht="12.75">
      <c r="A18" s="10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20" spans="1:14" ht="12.75">
      <c r="A20" t="s">
        <v>108</v>
      </c>
      <c r="K20" s="44" t="s">
        <v>68</v>
      </c>
      <c r="L20" s="44"/>
      <c r="M20" s="44"/>
      <c r="N20" s="44"/>
    </row>
    <row r="21" ht="12.75">
      <c r="B21" t="s">
        <v>48</v>
      </c>
    </row>
    <row r="23" ht="12.75">
      <c r="A23" t="s">
        <v>71</v>
      </c>
    </row>
    <row r="24" spans="1:14" ht="12.75">
      <c r="A24" t="s">
        <v>72</v>
      </c>
      <c r="K24" s="63" t="s">
        <v>69</v>
      </c>
      <c r="L24" s="63"/>
      <c r="M24" s="63"/>
      <c r="N24" s="63"/>
    </row>
    <row r="25" spans="2:14" ht="12.75">
      <c r="B25" t="s">
        <v>48</v>
      </c>
      <c r="K25" s="44"/>
      <c r="L25" s="44"/>
      <c r="M25" s="44"/>
      <c r="N25" s="44"/>
    </row>
    <row r="27" spans="1:5" ht="12.75">
      <c r="A27" s="45" t="s">
        <v>74</v>
      </c>
      <c r="B27" s="45"/>
      <c r="C27" s="45"/>
      <c r="D27" s="45"/>
      <c r="E27" s="45"/>
    </row>
    <row r="28" ht="12.75">
      <c r="A28" t="s">
        <v>75</v>
      </c>
    </row>
    <row r="29" spans="1:14" ht="12.75">
      <c r="A29" t="s">
        <v>73</v>
      </c>
      <c r="K29" s="44" t="s">
        <v>70</v>
      </c>
      <c r="L29" s="44"/>
      <c r="M29" s="44"/>
      <c r="N29" s="44"/>
    </row>
  </sheetData>
  <sheetProtection/>
  <mergeCells count="7">
    <mergeCell ref="K29:N29"/>
    <mergeCell ref="A6:N8"/>
    <mergeCell ref="B3:F3"/>
    <mergeCell ref="K20:N20"/>
    <mergeCell ref="K25:N25"/>
    <mergeCell ref="A27:E27"/>
    <mergeCell ref="K24:N24"/>
  </mergeCells>
  <printOptions/>
  <pageMargins left="0.75" right="0.19" top="0.64" bottom="0.38" header="0.5" footer="0.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8">
      <selection activeCell="B3" sqref="B3:F3"/>
    </sheetView>
  </sheetViews>
  <sheetFormatPr defaultColWidth="9.00390625" defaultRowHeight="12.75"/>
  <cols>
    <col min="1" max="1" width="5.00390625" style="0" customWidth="1"/>
    <col min="2" max="2" width="8.50390625" style="0" customWidth="1"/>
    <col min="3" max="3" width="11.125" style="0" customWidth="1"/>
    <col min="4" max="4" width="12.125" style="0" customWidth="1"/>
    <col min="5" max="5" width="10.50390625" style="0" customWidth="1"/>
    <col min="6" max="6" width="11.00390625" style="0" customWidth="1"/>
    <col min="7" max="7" width="10.875" style="0" customWidth="1"/>
    <col min="8" max="8" width="12.875" style="0" customWidth="1"/>
    <col min="9" max="9" width="10.50390625" style="0" customWidth="1"/>
    <col min="10" max="10" width="11.50390625" style="0" customWidth="1"/>
    <col min="11" max="11" width="12.375" style="0" customWidth="1"/>
    <col min="12" max="12" width="10.50390625" style="0" customWidth="1"/>
    <col min="13" max="13" width="9.50390625" style="0" customWidth="1"/>
    <col min="14" max="14" width="9.375" style="0" customWidth="1"/>
    <col min="15" max="15" width="7.00390625" style="0" customWidth="1"/>
  </cols>
  <sheetData>
    <row r="1" spans="1:12" ht="15">
      <c r="A1" s="8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3" spans="2:8" ht="12.75">
      <c r="B3" s="45" t="s">
        <v>115</v>
      </c>
      <c r="C3" s="45"/>
      <c r="D3" s="45"/>
      <c r="E3" s="45"/>
      <c r="F3" s="45"/>
      <c r="H3" s="10"/>
    </row>
    <row r="4" spans="2:6" ht="12.75">
      <c r="B4" s="7" t="s">
        <v>18</v>
      </c>
      <c r="C4" s="7"/>
      <c r="D4" s="7"/>
      <c r="E4" s="7"/>
      <c r="F4" s="7"/>
    </row>
    <row r="6" spans="1:14" ht="12.75">
      <c r="A6" s="52" t="s">
        <v>40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12.7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2.7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10" spans="1:15" ht="123" customHeight="1">
      <c r="A10" s="14" t="s">
        <v>20</v>
      </c>
      <c r="B10" s="11" t="s">
        <v>53</v>
      </c>
      <c r="C10" s="11" t="s">
        <v>32</v>
      </c>
      <c r="D10" s="11" t="s">
        <v>33</v>
      </c>
      <c r="E10" s="11" t="s">
        <v>34</v>
      </c>
      <c r="F10" s="11" t="s">
        <v>35</v>
      </c>
      <c r="G10" s="11" t="s">
        <v>36</v>
      </c>
      <c r="H10" s="11" t="s">
        <v>66</v>
      </c>
      <c r="I10" s="11" t="s">
        <v>37</v>
      </c>
      <c r="J10" s="11" t="s">
        <v>38</v>
      </c>
      <c r="K10" s="11" t="s">
        <v>67</v>
      </c>
      <c r="L10" s="11" t="s">
        <v>39</v>
      </c>
      <c r="M10" s="11" t="s">
        <v>12</v>
      </c>
      <c r="N10" s="11" t="s">
        <v>23</v>
      </c>
      <c r="O10" s="11" t="s">
        <v>13</v>
      </c>
    </row>
    <row r="11" spans="1:15" ht="12.7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</row>
    <row r="12" spans="1:15" ht="12.75">
      <c r="A12" s="2">
        <v>1</v>
      </c>
      <c r="B12" s="2"/>
      <c r="C12" s="18"/>
      <c r="D12" s="11"/>
      <c r="E12" s="11"/>
      <c r="F12" s="27"/>
      <c r="G12" s="27"/>
      <c r="H12" s="11"/>
      <c r="I12" s="11"/>
      <c r="J12" s="31"/>
      <c r="K12" s="31"/>
      <c r="L12" s="30"/>
      <c r="M12" s="2"/>
      <c r="N12" s="2"/>
      <c r="O12" s="2"/>
    </row>
    <row r="13" spans="1:15" ht="12.75">
      <c r="A13" s="64" t="s">
        <v>42</v>
      </c>
      <c r="B13" s="65"/>
      <c r="C13" s="2"/>
      <c r="D13" s="2"/>
      <c r="E13" s="2"/>
      <c r="F13" s="2"/>
      <c r="G13" s="2"/>
      <c r="H13" s="2"/>
      <c r="I13" s="2"/>
      <c r="J13" s="28">
        <f>J12</f>
        <v>0</v>
      </c>
      <c r="K13" s="32">
        <f>K12</f>
        <v>0</v>
      </c>
      <c r="L13" s="21"/>
      <c r="M13" s="21"/>
      <c r="N13" s="24">
        <f>N12</f>
        <v>0</v>
      </c>
      <c r="O13" s="21"/>
    </row>
    <row r="14" spans="1:15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6" spans="1:15" ht="12.75">
      <c r="A16" t="s">
        <v>108</v>
      </c>
      <c r="L16" s="44" t="s">
        <v>68</v>
      </c>
      <c r="M16" s="44"/>
      <c r="N16" s="44"/>
      <c r="O16" s="44"/>
    </row>
    <row r="17" ht="12.75">
      <c r="B17" t="s">
        <v>48</v>
      </c>
    </row>
    <row r="19" ht="12.75">
      <c r="A19" t="s">
        <v>71</v>
      </c>
    </row>
    <row r="20" spans="1:15" ht="12.75">
      <c r="A20" t="s">
        <v>72</v>
      </c>
      <c r="L20" s="63" t="s">
        <v>69</v>
      </c>
      <c r="M20" s="63"/>
      <c r="N20" s="63"/>
      <c r="O20" s="63"/>
    </row>
    <row r="21" spans="2:21" ht="12.75">
      <c r="B21" t="s">
        <v>48</v>
      </c>
      <c r="L21" s="44"/>
      <c r="M21" s="44"/>
      <c r="N21" s="44"/>
      <c r="O21" s="44"/>
      <c r="R21" s="15"/>
      <c r="S21" s="15"/>
      <c r="T21" s="15"/>
      <c r="U21" s="15"/>
    </row>
    <row r="23" spans="1:6" ht="12.75">
      <c r="A23" s="45" t="s">
        <v>74</v>
      </c>
      <c r="B23" s="45"/>
      <c r="C23" s="45"/>
      <c r="D23" s="45"/>
      <c r="E23" s="45"/>
      <c r="F23" s="45"/>
    </row>
    <row r="24" ht="12.75">
      <c r="A24" t="s">
        <v>75</v>
      </c>
    </row>
    <row r="25" spans="1:21" ht="12.75">
      <c r="A25" t="s">
        <v>73</v>
      </c>
      <c r="L25" s="44" t="s">
        <v>70</v>
      </c>
      <c r="M25" s="44"/>
      <c r="N25" s="44"/>
      <c r="O25" s="44"/>
      <c r="R25" s="15"/>
      <c r="S25" s="15"/>
      <c r="T25" s="15"/>
      <c r="U25" s="15"/>
    </row>
  </sheetData>
  <sheetProtection/>
  <mergeCells count="8">
    <mergeCell ref="L25:O25"/>
    <mergeCell ref="B3:F3"/>
    <mergeCell ref="A6:N8"/>
    <mergeCell ref="L21:O21"/>
    <mergeCell ref="L16:O16"/>
    <mergeCell ref="A13:B13"/>
    <mergeCell ref="A23:F23"/>
    <mergeCell ref="L20:O20"/>
  </mergeCells>
  <printOptions/>
  <pageMargins left="0.32" right="0.19" top="0.63" bottom="0.34" header="0.5" footer="0.2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Кабалина</cp:lastModifiedBy>
  <cp:lastPrinted>2017-01-09T06:00:06Z</cp:lastPrinted>
  <dcterms:created xsi:type="dcterms:W3CDTF">2010-07-09T10:22:46Z</dcterms:created>
  <dcterms:modified xsi:type="dcterms:W3CDTF">2017-01-09T06:00:08Z</dcterms:modified>
  <cp:category/>
  <cp:version/>
  <cp:contentType/>
  <cp:contentStatus/>
</cp:coreProperties>
</file>