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650" tabRatio="598" activeTab="0"/>
  </bookViews>
  <sheets>
    <sheet name="перечень показателей" sheetId="1" r:id="rId1"/>
    <sheet name="Лист1" sheetId="2" r:id="rId2"/>
  </sheets>
  <definedNames>
    <definedName name="Z_EEDE1967_3D1B_4022_A25A_1C7C82D81E6C_.wvu.PrintTitles" localSheetId="0" hidden="1">'перечень показателей'!$B:$C,'перечень показателей'!$35:$36</definedName>
    <definedName name="_xlnm.Print_Titles" localSheetId="0">'перечень показателей'!$B:$C,'перечень показателей'!$35:$36</definedName>
  </definedNames>
  <calcPr fullCalcOnLoad="1"/>
</workbook>
</file>

<file path=xl/sharedStrings.xml><?xml version="1.0" encoding="utf-8"?>
<sst xmlns="http://schemas.openxmlformats.org/spreadsheetml/2006/main" count="798" uniqueCount="515">
  <si>
    <t>Показатели</t>
  </si>
  <si>
    <t>ДОРОЖНОЕ ХОЗЯЙСТВО И ТРАНСПОРТ</t>
  </si>
  <si>
    <t>1.</t>
  </si>
  <si>
    <t>процентов</t>
  </si>
  <si>
    <t>2.</t>
  </si>
  <si>
    <t>3.</t>
  </si>
  <si>
    <t>4.</t>
  </si>
  <si>
    <t>РАЗВИТИЕ МАЛОГО И СРЕДНЕГО ПРЕДПРИНИМАТЕЛЬСТВА</t>
  </si>
  <si>
    <t>5.</t>
  </si>
  <si>
    <t>6.</t>
  </si>
  <si>
    <t>УЛУЧШЕНИЕ ИНВЕСТИЦИОННОЙ ПРИВЛЕКАТЕЛЬНОСТИ</t>
  </si>
  <si>
    <t>7.</t>
  </si>
  <si>
    <t>для комплексного освоения в целях жилищного строительства</t>
  </si>
  <si>
    <t>8.</t>
  </si>
  <si>
    <t>9.</t>
  </si>
  <si>
    <t>дней</t>
  </si>
  <si>
    <t>10.</t>
  </si>
  <si>
    <t>11.</t>
  </si>
  <si>
    <t>12.</t>
  </si>
  <si>
    <t>I. ЭКОНОМИЧЕСКОЕ РАЗВИТИЕ</t>
  </si>
  <si>
    <t>13.</t>
  </si>
  <si>
    <t>рублей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</si>
  <si>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</si>
  <si>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</si>
  <si>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</si>
  <si>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</si>
  <si>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</si>
  <si>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</si>
  <si>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</si>
  <si>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</si>
  <si>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</si>
  <si>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</si>
  <si>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</si>
  <si>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</si>
  <si>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</si>
  <si>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</si>
  <si>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14.</t>
  </si>
  <si>
    <t>единиц</t>
  </si>
  <si>
    <t>человек</t>
  </si>
  <si>
    <t>30.</t>
  </si>
  <si>
    <t>VII. ЖИЛИЩНО-КОММУНАЛЬНОЕ ХОЗЯЙСТВО</t>
  </si>
  <si>
    <t>кв. метров</t>
  </si>
  <si>
    <t xml:space="preserve">СЕЛЬСКОЕ ХОЗЯЙСТВО </t>
  </si>
  <si>
    <t>для жилищного строительства, индивидуального жилищного строительства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</si>
  <si>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</si>
  <si>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тыс. руб.</t>
  </si>
  <si>
    <t>га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</si>
  <si>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 подписания протокола о  результатах торгов (конкурсов, 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</si>
  <si>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 строительство</t>
  </si>
  <si>
    <t xml:space="preserve">объектов жилищного строительства - в течение 3 лет
</t>
  </si>
  <si>
    <t xml:space="preserve">иных объектов капитального  строительства - в течение 5 лет
</t>
  </si>
  <si>
    <t xml:space="preserve">Общая площадь сельскохозяйственных угодий муниципального района
</t>
  </si>
  <si>
    <t>ДОХОДЫ НАСЕЛЕНИЯ</t>
  </si>
  <si>
    <t xml:space="preserve">муниципальных дошкольных образовательных учреждений
</t>
  </si>
  <si>
    <t xml:space="preserve">муниципальных учреждений здравоохранения:
</t>
  </si>
  <si>
    <t xml:space="preserve">врачей муниципальных учреждений здравоохранения
</t>
  </si>
  <si>
    <t xml:space="preserve">среднего медицинского персонала муниципальных учреждений здравоохранения
</t>
  </si>
  <si>
    <t>II. ЗДРАВООХРАНЕНИЕ И ЗДОРОВЬЕ НАСЕЛЕНИЯ</t>
  </si>
  <si>
    <t>31.</t>
  </si>
  <si>
    <t xml:space="preserve">Удовлетворенность населения медицинской помощью                 
</t>
  </si>
  <si>
    <t>32.</t>
  </si>
  <si>
    <t>33.</t>
  </si>
  <si>
    <t>34.</t>
  </si>
  <si>
    <t xml:space="preserve">Число амбулаторных учреждений, имеющих медицинское оборудование в соответствии с табелем оснащения
</t>
  </si>
  <si>
    <t>35.</t>
  </si>
  <si>
    <t>36.</t>
  </si>
  <si>
    <t>37.</t>
  </si>
  <si>
    <t>38.</t>
  </si>
  <si>
    <t>39.</t>
  </si>
  <si>
    <t xml:space="preserve">Число муниципальных медицинских учреждений городского округа (муниципального района)
</t>
  </si>
  <si>
    <t>40.</t>
  </si>
  <si>
    <t>случаев на 100 тыс. чел. населения</t>
  </si>
  <si>
    <t>Число случаев смерти лиц в возрасте до 65 лет - всего
в том числе:</t>
  </si>
  <si>
    <t>на дому</t>
  </si>
  <si>
    <t>в первые сутки в стационаре</t>
  </si>
  <si>
    <t>42.</t>
  </si>
  <si>
    <t xml:space="preserve">от инфаркта миокарда  </t>
  </si>
  <si>
    <t xml:space="preserve">от инсульта  </t>
  </si>
  <si>
    <t>на дому
в том числе:</t>
  </si>
  <si>
    <t>41.</t>
  </si>
  <si>
    <t xml:space="preserve">Число случаев смерти детей до  18 лет - всего
в том числе:
</t>
  </si>
  <si>
    <t>Число работающих (физических человек лиц) в муниципальных учреждениях здравоохранения в  расчете на 10 тыс. человек населения - всего
в том числе:</t>
  </si>
  <si>
    <t>число врачей (физических лиц) в муниципальных учреждениях здравоохранения в расчете на 10 тыс. человек населения
из них: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</si>
  <si>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
в том числе:</t>
  </si>
  <si>
    <t>43.</t>
  </si>
  <si>
    <t xml:space="preserve">Средняя продолжительность пребывания пациента на койке в  круглосуточном стационаре муниципальных учреждений здравоохранения
</t>
  </si>
  <si>
    <t>44.</t>
  </si>
  <si>
    <t>45.</t>
  </si>
  <si>
    <t xml:space="preserve">Число коек в муниципальных учреждениях здравоохранения на 10 тыс. человек населения
</t>
  </si>
  <si>
    <t>46.</t>
  </si>
  <si>
    <t>47.</t>
  </si>
  <si>
    <t>48.</t>
  </si>
  <si>
    <t>койко-дней</t>
  </si>
  <si>
    <t>амбулаторная помощь</t>
  </si>
  <si>
    <t>посещений</t>
  </si>
  <si>
    <t>дневные стационары всех типов</t>
  </si>
  <si>
    <t>пациенто-дней</t>
  </si>
  <si>
    <t xml:space="preserve">скорая медицинская помощь </t>
  </si>
  <si>
    <t>вызовов</t>
  </si>
  <si>
    <t>49.</t>
  </si>
  <si>
    <t>50.</t>
  </si>
  <si>
    <t>51.</t>
  </si>
  <si>
    <t>52.</t>
  </si>
  <si>
    <t>53.</t>
  </si>
  <si>
    <t>54.</t>
  </si>
  <si>
    <t>55.</t>
  </si>
  <si>
    <t xml:space="preserve">Удовлетворенность населения  качеством дошкольного образования                       
</t>
  </si>
  <si>
    <t xml:space="preserve">Численность детей в возрасте 3- 7 лет, получающих дошкольную образовательную услугу и (или) услугу по их содержанию в муниципальных дошкольных образовательных учреждениях
</t>
  </si>
  <si>
    <t>56.</t>
  </si>
  <si>
    <t>57.</t>
  </si>
  <si>
    <t>Численность детей в возрасте 3 - 7 лет, получающих дошкольную образовательную услугу и (или)  услугу по их содержанию в негосударственных (немуниципальных) дошкольных образовательных учреждениях
из них:</t>
  </si>
  <si>
    <t>58.</t>
  </si>
  <si>
    <t>Численность детей в возрасте  от 3 до 7 лет в муниципальном образовании</t>
  </si>
  <si>
    <t>59.</t>
  </si>
  <si>
    <t>60.</t>
  </si>
  <si>
    <t>Коэффициент посещаемости муниципальных дошкольных образовательных учреждений</t>
  </si>
  <si>
    <t>61.</t>
  </si>
  <si>
    <t>Количество муниципальных дошкольных образовательных учреждений</t>
  </si>
  <si>
    <t>62.</t>
  </si>
  <si>
    <t>Количество муниципальных дошкольных образовательных учреждений, здания которых находятся в аварийном  состоянии или требуют   капитального ремонта</t>
  </si>
  <si>
    <t>63.</t>
  </si>
  <si>
    <t>64.</t>
  </si>
  <si>
    <t>65.</t>
  </si>
  <si>
    <t>66.</t>
  </si>
  <si>
    <t>IV. ОБЩЕЕ И ДОПОЛНИТЕЛЬНОЕ ОБРАЗОВАНИЕ</t>
  </si>
  <si>
    <t>67.</t>
  </si>
  <si>
    <t xml:space="preserve">Удовлетворенность населения качеством общего образования </t>
  </si>
  <si>
    <t>Удовлетворенность населения качеством дополнительного образования детей</t>
  </si>
  <si>
    <t>68.</t>
  </si>
  <si>
    <t>69.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</si>
  <si>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</si>
  <si>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</si>
  <si>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71.</t>
  </si>
  <si>
    <t>72.</t>
  </si>
  <si>
    <t>73.</t>
  </si>
  <si>
    <t xml:space="preserve">Численность выпускников муниципальных общеобразовательных  учреждений, сдавших единый государственный экзамен по математике
</t>
  </si>
  <si>
    <t xml:space="preserve">Численность выпускников муниципальных общеобразовательных учреждений, не получивших аттестат о среднем (полном) образовании
</t>
  </si>
  <si>
    <t>74.</t>
  </si>
  <si>
    <t>75.</t>
  </si>
  <si>
    <t>Численность выпускников муниципальных общеобразовательных учреждений</t>
  </si>
  <si>
    <t>76.</t>
  </si>
  <si>
    <t>77.</t>
  </si>
  <si>
    <t>78.</t>
  </si>
  <si>
    <t>79.</t>
  </si>
  <si>
    <t>80.</t>
  </si>
  <si>
    <t>81.</t>
  </si>
  <si>
    <t>82.</t>
  </si>
  <si>
    <t xml:space="preserve">Доля детей первой и второй групп здоровья в общей численности обучающихся в муниципальных общеобразовательных учреждениях
</t>
  </si>
  <si>
    <t>83.</t>
  </si>
  <si>
    <t>84.</t>
  </si>
  <si>
    <t>85.</t>
  </si>
  <si>
    <t>86.</t>
  </si>
  <si>
    <t>87.</t>
  </si>
  <si>
    <t>88.</t>
  </si>
  <si>
    <t>89.</t>
  </si>
  <si>
    <t>90.</t>
  </si>
  <si>
    <t xml:space="preserve">Средняя стоимость содержания одного класса в муниципальных общеобразовательных учреждениях в городском округе (муниципальном районе)
</t>
  </si>
  <si>
    <t>91.</t>
  </si>
  <si>
    <t>92.</t>
  </si>
  <si>
    <t>Общий объем расходов бюджета муниципального образования на общее образование</t>
  </si>
  <si>
    <t>93.</t>
  </si>
  <si>
    <t>94.</t>
  </si>
  <si>
    <t>95.</t>
  </si>
  <si>
    <t>96.</t>
  </si>
  <si>
    <t>97.</t>
  </si>
  <si>
    <t>98.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</si>
  <si>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</si>
  <si>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99.</t>
  </si>
  <si>
    <t>Численность детей в возрасте 5 - 18 лет в городском округе (муниципальном районе)</t>
  </si>
  <si>
    <t>100.</t>
  </si>
  <si>
    <t>101.</t>
  </si>
  <si>
    <t>102.</t>
  </si>
  <si>
    <t>V. ФИЗИЧЕСКАЯ КУЛЬТУРА И СПОРТ</t>
  </si>
  <si>
    <t>103.</t>
  </si>
  <si>
    <t>Численность лиц, систематически занимающихся физической культурой и спортом</t>
  </si>
  <si>
    <t>104.</t>
  </si>
  <si>
    <t xml:space="preserve">Уровень фактической обеспеченности учреждениями физической культуры и спорта в городском округе (муниципальном районе) от нормативной потребности:
</t>
  </si>
  <si>
    <t>спортивными залами</t>
  </si>
  <si>
    <t>плавательными бассейнами</t>
  </si>
  <si>
    <t>плоскостными спортивными  сооружениями</t>
  </si>
  <si>
    <t>105.</t>
  </si>
  <si>
    <t>106.</t>
  </si>
  <si>
    <t>107.</t>
  </si>
  <si>
    <t>Число жилых квартир в расчете на 1 тыс. человек населения - всего,
в том числе:</t>
  </si>
  <si>
    <t>108.</t>
  </si>
  <si>
    <t>общая площадь жилых помещений</t>
  </si>
  <si>
    <t xml:space="preserve"> число жилых квартир</t>
  </si>
  <si>
    <t>109.</t>
  </si>
  <si>
    <t>Год утверждения или внесения последних изменений:</t>
  </si>
  <si>
    <t>в правила землепользования 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</si>
  <si>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</si>
  <si>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VI. ЖИЛИЩНОЕ СТРОИТЕЛЬСТВО И ОБЕСПЕЧЕНИЕ ГРАЖДАН ЖИЛЬЁМ</t>
  </si>
  <si>
    <t>110.</t>
  </si>
  <si>
    <t>Удовлетворенность населения жилищно-коммунальными услугами</t>
  </si>
  <si>
    <t>111.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</si>
  <si>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</si>
  <si>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управление товариществом  собственников жилья либо жилищным кооперативом или иным специализированным  потребительским  кооперативом</t>
  </si>
  <si>
    <t>управление управляющей организацией частной формы собственности</t>
  </si>
  <si>
    <t>112.</t>
  </si>
  <si>
    <t>113.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</si>
  <si>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 строительных кооперативов и иных специализированных  потребительских кооперативов</t>
  </si>
  <si>
    <t>114.</t>
  </si>
  <si>
    <t xml:space="preserve">электрическая энергия         </t>
  </si>
  <si>
    <t>тепловая энергия</t>
  </si>
  <si>
    <t>горячая вода</t>
  </si>
  <si>
    <t>холодная вода</t>
  </si>
  <si>
    <t>природный газ</t>
  </si>
  <si>
    <t xml:space="preserve">Уровень собираемости платежей за предоставленные жилищно- коммунальные услуги
</t>
  </si>
  <si>
    <t>115.</t>
  </si>
  <si>
    <t>116.</t>
  </si>
  <si>
    <t xml:space="preserve">жилищного фонда                  </t>
  </si>
  <si>
    <t xml:space="preserve">котельных       </t>
  </si>
  <si>
    <t>117.</t>
  </si>
  <si>
    <t>Отношение тарифов для промышленных потребителей к тарифам для населения:</t>
  </si>
  <si>
    <t>по водоотведению</t>
  </si>
  <si>
    <t>по водоснабжению</t>
  </si>
  <si>
    <t>118.</t>
  </si>
  <si>
    <t>119.</t>
  </si>
  <si>
    <t>120.</t>
  </si>
  <si>
    <t>Доля населения, проживающего в многоквартирных домах, признанных в установленном порядке аварийными</t>
  </si>
  <si>
    <t>121.</t>
  </si>
  <si>
    <t>расходы на компенсацию разницы между экономически обоснованными тарифами и  тарифами, установленными  для населения</t>
  </si>
  <si>
    <t>расходы на покрытие убытков, возникших в связи с применением регулируемых  цен на жилищно- коммунальные услуги</t>
  </si>
  <si>
    <t>VIII. ОРГАНИЗАЦИЯ МУНИЦИПАЛЬНОГО УПРАВЛЕНИЯ</t>
  </si>
  <si>
    <t>122.</t>
  </si>
  <si>
    <t>Удовлетворенность населения  деятельностью органов местного самоуправления городского округа (муниципального  района), в том числе их информационной открытостью</t>
  </si>
  <si>
    <t>123.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</si>
  <si>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</si>
  <si>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124.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</si>
  <si>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</si>
  <si>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городских  округов и муниципальных районов</t>
  </si>
  <si>
    <t>126.</t>
  </si>
  <si>
    <t xml:space="preserve">Уровень фактической обеспеченности учреждениями культуры в городском округе (муниципальном районе) от нормативной потребности:
</t>
  </si>
  <si>
    <t>клубами и учреждениями клубного типа</t>
  </si>
  <si>
    <t xml:space="preserve">библиотеками </t>
  </si>
  <si>
    <t>парками культуры и отдыха</t>
  </si>
  <si>
    <t>127.</t>
  </si>
  <si>
    <t>Удовлетворенность населения качеством предоставляемых услуг в сфере культуры (качеством культурного обслуживания)</t>
  </si>
  <si>
    <t>128.</t>
  </si>
  <si>
    <t>129.</t>
  </si>
  <si>
    <t>130.</t>
  </si>
  <si>
    <t>131.</t>
  </si>
  <si>
    <t>132.</t>
  </si>
  <si>
    <t>133.</t>
  </si>
  <si>
    <t>Доля трудоустроенных граждан, в общей численности граждан, обратившихся за содействием в  государственные службы  занятости населения с целью  поиска подходящей работы</t>
  </si>
  <si>
    <t>134.</t>
  </si>
  <si>
    <t>да/нет</t>
  </si>
  <si>
    <t>135.</t>
  </si>
  <si>
    <t>136.</t>
  </si>
  <si>
    <t>Среднегодовая численность  постоянного населения</t>
  </si>
  <si>
    <t>Численность населения на  начало года</t>
  </si>
  <si>
    <t>137.</t>
  </si>
  <si>
    <t>Численность населения на конец года</t>
  </si>
  <si>
    <t>138.</t>
  </si>
  <si>
    <t>в части бюджетных инвестиций на  увеличение стоимости основных средств</t>
  </si>
  <si>
    <t>139.</t>
  </si>
  <si>
    <t>140.</t>
  </si>
  <si>
    <t>Доля расходов бюджета городского округа (муниципального района), формируемых в рамках программ,  в общем объеме расходов бюджета городского округа  (муниципального района), без  учета субвенций на исполнение делегируемых полномочий</t>
  </si>
  <si>
    <t>141.</t>
  </si>
  <si>
    <t>142.</t>
  </si>
  <si>
    <t>143.</t>
  </si>
  <si>
    <t>IX. ЭНЕРГОСБЕРЕЖЕНИЕ И ПОВЫШЕНИЕ ЭНЕРГЕТИЧЕСКОЙ ЭФФЕКТИВНОСТИ</t>
  </si>
  <si>
    <t>144.</t>
  </si>
  <si>
    <t xml:space="preserve">Удельная величина потребления энергетических  ресурсов в многоквартирных  домах:
</t>
  </si>
  <si>
    <t xml:space="preserve">электрическая энергия  </t>
  </si>
  <si>
    <t xml:space="preserve">тепловая энергия </t>
  </si>
  <si>
    <t xml:space="preserve">горячая вода </t>
  </si>
  <si>
    <t xml:space="preserve">холодная вода                    </t>
  </si>
  <si>
    <t xml:space="preserve">природный газ                    </t>
  </si>
  <si>
    <t xml:space="preserve">куб. метров на                                     1 проживающего
</t>
  </si>
  <si>
    <t>145.</t>
  </si>
  <si>
    <t xml:space="preserve">кВт•ч на 1 чел. населения
</t>
  </si>
  <si>
    <t xml:space="preserve">куб. метров на                                     1 чел. населения
</t>
  </si>
  <si>
    <t>Гкал на 1 кв.                                  метр общей                                      площади</t>
  </si>
  <si>
    <t>Доля отремонтированных  автомобильных дорог общего пользования местного значения  с твердым покрытием, в отношении которых произведен  ремонт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</si>
  <si>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</si>
  <si>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 результатах торгов (конкурсов, аукционов) не было получено разрешение на ввод в эксплуатацию:</t>
  </si>
  <si>
    <t>прочего персонала,  в том числе младшего медицинского персонала,
муниципальных учреждений здравоохранения</t>
  </si>
  <si>
    <t>Количество муниципальных общеобразовательных  учреждений, здания которых находятся в аварийном состоянии или требуют капитального ремонта</t>
  </si>
  <si>
    <t>стационарная медицинская помощь</t>
  </si>
  <si>
    <t>III. ДОШКОЛЬНОЕ ОБРАЗОВАНИЕ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</si>
  <si>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</si>
  <si>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медицинских сестер участковых и медицинских сестер врачей общей практики в  расчете на 10 тыс. человек населения</t>
  </si>
  <si>
    <t>Число муниципальных учреждений  здравоохранения, здания
которых находятся в аварийном состоянии или требуют капитального ремонта</t>
  </si>
  <si>
    <t>в генеральный план городского округа (схему территориального планирования муниципального района)</t>
  </si>
  <si>
    <t>Доля организаций коммунального комплекса, осуществляющих  производство товаров, оказание услуг по водо-, тепло-, газо-,  электроснабжению, водоотведению, очистке сточных  вод, утилизации (захоронению) 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 (муниципального района) в уставном капитале которых  составляет не более 25 процентов, в общем числе организаций коммунального комплекса, осуществляющих свою деятельность на территории  городского округа (муниципального района)</t>
  </si>
  <si>
    <t xml:space="preserve">куб. метров на 1 проживающего
</t>
  </si>
  <si>
    <t>Доля извлечения вторичного сырья из общего объема образующихся бытовых и промышленных отходов</t>
  </si>
  <si>
    <t>146.</t>
  </si>
  <si>
    <t>147.</t>
  </si>
  <si>
    <t>148.</t>
  </si>
  <si>
    <t>Доля протяженности 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 местного значения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</si>
  <si>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</si>
  <si>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</si>
  <si>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</si>
  <si>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Количество муниципальных услуг, предоставляемых органами местного самоуправления, муниципальными учреждениями</t>
  </si>
  <si>
    <t>Единица измерения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</si>
  <si>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</si>
  <si>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год</t>
  </si>
  <si>
    <t>тыс. рублей</t>
  </si>
  <si>
    <t>тыс. человек</t>
  </si>
  <si>
    <t xml:space="preserve">Площадь земельных участков, предоставленных для строительства - всего
                      в том числе:
</t>
  </si>
  <si>
    <t>Гкал на 1 кв. на 1 чел. населения</t>
  </si>
  <si>
    <t xml:space="preserve">Число субъектов малого и среднего предпринимательства </t>
  </si>
  <si>
    <t>17 (1).</t>
  </si>
  <si>
    <t>17 (2).</t>
  </si>
  <si>
    <t>138 (1).</t>
  </si>
  <si>
    <t>участковых врачей и врачей общей практики  в расчете на 10 тыс. человек населения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</si>
  <si>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
</t>
  </si>
  <si>
    <t>в первые сутки в стационаре - всего
в том числе: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</si>
  <si>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</si>
  <si>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 xml:space="preserve"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 </t>
  </si>
  <si>
    <t>*</t>
  </si>
  <si>
    <t>для муниципальных районов</t>
  </si>
  <si>
    <t>149.</t>
  </si>
  <si>
    <t>150.</t>
  </si>
  <si>
    <t>Доля ликвидированных несанкционированных свалок бытовых отходов и мусора к общему числу несанкционированных свалок бытовых отходов и мусора на территории муниципального образования</t>
  </si>
  <si>
    <t xml:space="preserve">№ показателя </t>
  </si>
  <si>
    <t>Количество муниципальных общеобразовательных 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</si>
  <si>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</si>
  <si>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r>
      <t>Численность лиц, обучающихся в муниципальных общеобразовательных  учреждениях, расположенных в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городской местности (среднегодовая)
</t>
    </r>
  </si>
  <si>
    <r>
      <t>Численность лиц, обучающихся в муниципальных общеобразовательных учреждениях, расположенных в сельской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местности (среднегодовая)
</t>
    </r>
  </si>
  <si>
    <r>
      <t>Численность работников муниципальных общеобразовательных учреждений, расположенных 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городской местности (среднегодовая)
</t>
    </r>
  </si>
  <si>
    <t xml:space="preserve">Численность работников муниципальных общеобразовательных учреждений, расположенных в сельской местности (среднегодовая)
</t>
  </si>
  <si>
    <r>
      <t>Численность учителей муниципальных общеобразовательных  учреждений, расположенных 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городской местности (среднегодовая)
</t>
    </r>
  </si>
  <si>
    <t>Численность учителей муниципальных общеобразовательных учреждений, расположенных в сельской местности (среднегодовая)</t>
  </si>
  <si>
    <r>
      <t>Численность прочего персонала (административно- 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местности (среднегодовая)</t>
    </r>
  </si>
  <si>
    <r>
      <t>Количество классов в муниципальных общеобразовательных
учреждениях, расположенных в городской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местности (среднегодовое)</t>
    </r>
  </si>
  <si>
    <t>Количество классов в муниципальных общеобразовательных учреждениях, расположенных в сельской местности (среднегодовое)</t>
  </si>
  <si>
    <t>Доля населения,охваченного системой сбора и вывоза твердых бытовых отходов, в общем количестве населения, проживающего в муниципальном образовании</t>
  </si>
  <si>
    <t>Обеспеченность зелеными насаждениями общего пользования, за исключением государственного лесного фонда</t>
  </si>
  <si>
    <t>Удельная величина потребления энергетических ресурсов муниципальными бюджетными  учреждениями:</t>
  </si>
  <si>
    <t>единиц на 10000 человек населения</t>
  </si>
  <si>
    <t>Общий объём расходов бюджета муниципального образования на  транспорт</t>
  </si>
  <si>
    <t>Доля населения, проживающего в населённых пунктах, не имеющих регулярного автобусного и (или) железнодорожного сообщения с административным центром городского округа  (муниципального района), в общей численности населения  городского округа (муниципального района)</t>
  </si>
  <si>
    <t>Общий объём расходов бюджета муниципального образования на дорожное хозяйство</t>
  </si>
  <si>
    <t>Общий объём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</si>
  <si>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объём расходов бюджета муниципального образования на транспорт в части бюджетных инвестиций на увеличение стоимости основных средств</t>
  </si>
  <si>
    <t>Доля среднесписочной  численности работников (без внешних совместителей) малых и  средних предприятий в  среднесписочной численности работников (без внешних совместителей) всех предприятий и организаций</t>
  </si>
  <si>
    <t>Доля общего годового объёма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 осуществляется у субъектов малого предпринимательства, утвержденным постановлением  Правительства Российской Федерации от 4 ноября 2006 года № 642, размещенных путём проведения торгов, запроса котировок, участниками которых являются субъекты малого предпринимательства, в общем годовом объёме заказов на поставку товаров, выполнение работ, оказание услуг для муниципальных нужд в соответствии с указанным перечнем, размещенных путём проведения торгов, запроса  котировок</t>
  </si>
  <si>
    <t xml:space="preserve">Доля муниципального имущества, свободного от прав третьих 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 предпринимательства и  организациям, образующим инфраструктуру поддержки субъектов малого и среднего предпринимательства
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</si>
  <si>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</si>
  <si>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расчёте на 100 малых и средних компаний</t>
  </si>
  <si>
    <t xml:space="preserve">Общий объём расходов бюджета муниципального образования на развитие и поддержку малого и среднего предпринимательства - всего
                       в том числе:
</t>
  </si>
  <si>
    <t>в расчёте на одно малое и среднее предприятие муниципального образования</t>
  </si>
  <si>
    <t>в расчёте на одного жителя муниципального образования</t>
  </si>
  <si>
    <t>Объём не завершенного в установленные сроки строительства, осуществляемого за счёт средств бюджета городского округа  (муниципального района)</t>
  </si>
  <si>
    <t>Объём инвестиций в основной  капитал (за исключением бюджетных средств) в расчете  на 1 жителя</t>
  </si>
  <si>
    <t>Число прибыльных  сельскохозяйственных организаций</t>
  </si>
  <si>
    <t>Общее число сельскохозяйственных организаций</t>
  </si>
  <si>
    <t xml:space="preserve">Площадь фактически используемых сельскохозяйственных угодий муниципального района
</t>
  </si>
  <si>
    <t xml:space="preserve">Доля обрабатываемой пашни в общей площади пашни муниципального района
</t>
  </si>
  <si>
    <t>Отношение среднемесячной номинальной начисленной заработной платы работников муниципальных учреждений к среднемесячной номинальной 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</si>
  <si>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 xml:space="preserve">Среднемесячная номинальная начисленная заработная плата работников:
</t>
  </si>
  <si>
    <t>крупных и средних предприятий и некоммерческих организаций городского округа (муниципального района)</t>
  </si>
  <si>
    <t xml:space="preserve">муниципальных общеобразовательных учреждений:
</t>
  </si>
  <si>
    <t xml:space="preserve">учителей муниципальных общеобразовательных  учреждений
</t>
  </si>
  <si>
    <t xml:space="preserve">прочего персонала муниципальных общеобразовательных учреждений (административно-управленческого, учебно-вспомогательного, младшего  обслуживающего персонала, а также педагогических работников, не осуществляющих учебного процесса)
</t>
  </si>
  <si>
    <t>процентов от  числа опрошенных</t>
  </si>
  <si>
    <t xml:space="preserve">Охват населения  17 лет и старше) профилактическими осмотрами на туберкулез
</t>
  </si>
  <si>
    <t xml:space="preserve">Охват населения (17 лет и старше) профилактическими   осмотрами на злокачественные новообразования
</t>
  </si>
  <si>
    <t xml:space="preserve">Число муниципальных медицинских учреждений, применяющих стандарты оказания медицинской помощи
</t>
  </si>
  <si>
    <t xml:space="preserve">Общее число амбулаторных учреждений городского округа (муниципального района)
</t>
  </si>
  <si>
    <t xml:space="preserve">Число муниципальных медицинских учреждений, переведенных на новую (отраслевую) систему оплаты труда, ориентированную на результат
</t>
  </si>
  <si>
    <t>17а.</t>
  </si>
  <si>
    <t>17б.</t>
  </si>
  <si>
    <t>21а.</t>
  </si>
  <si>
    <t>21б.</t>
  </si>
  <si>
    <t>30а.</t>
  </si>
  <si>
    <t>30б.</t>
  </si>
  <si>
    <t>30в.</t>
  </si>
  <si>
    <t>30в1.</t>
  </si>
  <si>
    <t>30в2.</t>
  </si>
  <si>
    <t>30г.</t>
  </si>
  <si>
    <t>30г1.</t>
  </si>
  <si>
    <t>30г2.</t>
  </si>
  <si>
    <t>30г3.</t>
  </si>
  <si>
    <t>40б.</t>
  </si>
  <si>
    <t>40б1.</t>
  </si>
  <si>
    <t>40а2.</t>
  </si>
  <si>
    <t>40а1.</t>
  </si>
  <si>
    <t>40а.</t>
  </si>
  <si>
    <t>40б2.</t>
  </si>
  <si>
    <t>41а.</t>
  </si>
  <si>
    <t>41б.</t>
  </si>
  <si>
    <t>42а.</t>
  </si>
  <si>
    <t>42б.</t>
  </si>
  <si>
    <t>42в.</t>
  </si>
  <si>
    <t>42б1.</t>
  </si>
  <si>
    <t>42а1.</t>
  </si>
  <si>
    <t>Среднегодовая занятость койки в муниципальных учреждениях
здравоохранения</t>
  </si>
  <si>
    <t>Фактическая стоимость 1 койко-дня в муниципальных учреждениях здравоохранения  без учёта расходов на оплату труда и начислений на оплату труда</t>
  </si>
  <si>
    <t>Фактическая стоимость вызова скорой медицинской помощи без  учёта расходов на оплату труда и начислений на оплату труда</t>
  </si>
  <si>
    <t xml:space="preserve">Объём медицинской помощи, предоставляемой муниципальными учреждениями здравоохранения в расчёте на одного жителя:
</t>
  </si>
  <si>
    <t>48а.</t>
  </si>
  <si>
    <t>48б.</t>
  </si>
  <si>
    <t>48в.</t>
  </si>
  <si>
    <t>48г.</t>
  </si>
  <si>
    <t xml:space="preserve">Стоимость единицы объёма оказанной медицинской помощи муниципальными учреждениями здравоохранения:
</t>
  </si>
  <si>
    <t>49а.</t>
  </si>
  <si>
    <t>49б.</t>
  </si>
  <si>
    <t>49в.</t>
  </si>
  <si>
    <t>49г.</t>
  </si>
  <si>
    <t>Общий объём расходов бюджета муниципального образования на здравоохранение</t>
  </si>
  <si>
    <t xml:space="preserve">Общий объём расходов бюджета муниципального образования на здравоохранение в части бюджетных инвестиций на увеличение стоимости основных средств
</t>
  </si>
  <si>
    <t xml:space="preserve">Общий объём расходов бюджета муниципального образования на здравоохранение в части текущих расходов
</t>
  </si>
  <si>
    <t>Общий объём расходов бюджета муниципального образования на
здравоохранение в части текущих расходов на оплату труда и начислений на оплату труда</t>
  </si>
  <si>
    <t>процентов от числа опрошенных</t>
  </si>
  <si>
    <t>57а.</t>
  </si>
  <si>
    <t xml:space="preserve">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 учреждениях за счет средств  бюджета городского округа (муниципального района)</t>
  </si>
  <si>
    <t>Доля детей в возрасте 1 - 6 лет, состоящих на учёте для определения в муниципальные дошкольные образовательные учреждения, в общей численности детей в возрасте 1- 6 лет</t>
  </si>
  <si>
    <t>Доля лиц с высшим 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</si>
  <si>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объём расходов бюджета муниципального образования на дошкольное образование</t>
  </si>
  <si>
    <t>Общий объём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</si>
  <si>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 xml:space="preserve">Общий объём расходов бюджета муниципального образования на дошкольное образование в части расходов на оплату труда и начислений на оплату труда
</t>
  </si>
  <si>
    <t>кв.м на 1 жителя</t>
  </si>
  <si>
    <t>Общий объём расходов бюджета муниципального образования на благоустройство территории в расчете на 1 жителя</t>
  </si>
  <si>
    <t>Х. ДОПОЛНИТЕЛЬНЫЕ ПОКАЗАТЕЛИ ПО ВОПРОСАМ ОРГАНИЗАЦИИ СБОРА, ВЫВОЗА, УТИЛИЗАЦИИ И ПЕРЕРАБОТКИ БЫТОВЫХ И ПРОМЫШЛЕННЫХ ОТХОДОВ, БЛАГОУСТРОЙСТВА И ОЗЕЛЕНЕНИЯ ТЕРРИТОРИИ</t>
  </si>
  <si>
    <t>145а.</t>
  </si>
  <si>
    <t>145б.</t>
  </si>
  <si>
    <t>145в.</t>
  </si>
  <si>
    <t>145г.</t>
  </si>
  <si>
    <t>145д.</t>
  </si>
  <si>
    <t>144а.</t>
  </si>
  <si>
    <t>144б.</t>
  </si>
  <si>
    <t>144в.</t>
  </si>
  <si>
    <t>144г.</t>
  </si>
  <si>
    <t>144д.</t>
  </si>
  <si>
    <t>104а.</t>
  </si>
  <si>
    <t>104б.</t>
  </si>
  <si>
    <t>104в.</t>
  </si>
  <si>
    <t>106а.</t>
  </si>
  <si>
    <t>107а.</t>
  </si>
  <si>
    <t>108а.</t>
  </si>
  <si>
    <t>108б.</t>
  </si>
  <si>
    <t>109а.</t>
  </si>
  <si>
    <t>109б.</t>
  </si>
  <si>
    <t>109в.</t>
  </si>
  <si>
    <t>111а.</t>
  </si>
  <si>
    <t>111б.</t>
  </si>
  <si>
    <t>111в.</t>
  </si>
  <si>
    <t>111г.</t>
  </si>
  <si>
    <t>111д.</t>
  </si>
  <si>
    <t>114а.</t>
  </si>
  <si>
    <t>114б.</t>
  </si>
  <si>
    <t>114в.</t>
  </si>
  <si>
    <t>114г.</t>
  </si>
  <si>
    <t>116б.</t>
  </si>
  <si>
    <t>117а.</t>
  </si>
  <si>
    <t>116а.</t>
  </si>
  <si>
    <t>114д.</t>
  </si>
  <si>
    <t>117б.</t>
  </si>
  <si>
    <t>121а.</t>
  </si>
  <si>
    <t>121б.</t>
  </si>
  <si>
    <t>121в.</t>
  </si>
  <si>
    <t>126а.</t>
  </si>
  <si>
    <t>126б.</t>
  </si>
  <si>
    <t>126в.</t>
  </si>
  <si>
    <t>139а.</t>
  </si>
  <si>
    <t>Доля лиц, сдавших единый государственный экзамен по русскому языку и математике, в общей численности выпускников муниципальных   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</si>
  <si>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</si>
  <si>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</si>
  <si>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</si>
  <si>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Общий объём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</si>
  <si>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объём расходов бюджета муниципального образования на общее образование в части текущих расходов</t>
  </si>
  <si>
    <t>Общий объём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</si>
  <si>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переведённых на нормативное подушевое финансирование</t>
  </si>
  <si>
    <t>Количество муниципальных общеобразовательных  учреждений, переведённых на новую (отраслевую) систему оплаты труда, ориентированную на результат</t>
  </si>
  <si>
    <t>Общий объём расходов бюджета муниципального образования на дополнительное образование</t>
  </si>
  <si>
    <t>Общий объём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</si>
  <si>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объём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</si>
  <si>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Общий объём расходов бюджета муниципального образования на физическую культуру и спорт</t>
  </si>
  <si>
    <t xml:space="preserve">Объём жилищного строительства, предусмотренный в соответствии с выданными разрешениями на строительство жилых зданий:
</t>
  </si>
  <si>
    <t>введённых в действие за год</t>
  </si>
  <si>
    <t>введённая в действие за год</t>
  </si>
  <si>
    <t>Общая площадь жилых помещений, приходящаяся в среднем на одного жителя - всего, в том числе:</t>
  </si>
  <si>
    <t>непосредственное управление собственниками помещений в многоквартирном доме</t>
  </si>
  <si>
    <t>управление муниципальным или государственным учреждением либо        предприятием</t>
  </si>
  <si>
    <t>управление хозяйственным обществом с долей участия в уставном капитале субъекта Российской Федерации и (или) городского округа
(муниципального района) не более 25 процентов</t>
  </si>
  <si>
    <t>Доля энергетических ресурсов, расчёты за потребление которых осуществляются на основании показаний приборов учёта, в общем объёме энергетических ресурсов, потребляемых на  территории городского округа, муниципального района:</t>
  </si>
  <si>
    <t>Доля подписанных паспортов готовности  (по состоянию на 15 ноября отчётного года):</t>
  </si>
  <si>
    <t>Доля убыточных организаций жилищно-коммунального хозяйства</t>
  </si>
  <si>
    <t>Доля многоквартирных домов, расположенных на земельных  участках, в отношении которых  осуществлен государственный  кадастровый учёт</t>
  </si>
  <si>
    <t xml:space="preserve">Общий объём расходов бюджета муниципального образования на жилищно-коммунальное хозяйство- всего
в том числе:
</t>
  </si>
  <si>
    <t>объём бюджетных инвестиций на увеличение стоимости основных средств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</si>
  <si>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</si>
  <si>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Общий объём расходов бюджета муниципального образования на
 культуру в части бюджетных  инвестиций на увеличение стоимости основных средств</t>
  </si>
  <si>
    <t>Общий объём расходов бюджета муниципального образования на культуру</t>
  </si>
  <si>
    <t>Общий объём расходов бюджета муниципального образования на культуру в части расходов на оплату труда и начислений на оплату труда</t>
  </si>
  <si>
    <t>Доля просроченной кредиторской задолженности по оплате труда (включая начисления на оплату труда) муниципальных бюджетных  учреждений</t>
  </si>
  <si>
    <t>Общий объём расходов бюджета муниципального образования - всего,
в том числе:</t>
  </si>
  <si>
    <t>138а.</t>
  </si>
  <si>
    <t>Общий объём расходов консолидированного бюджета муниципального района</t>
  </si>
  <si>
    <t xml:space="preserve">Общий объём расходов бюджета муниципального образования на  содержание работников органов местного самоуправления - всего, 
в том числе:
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</si>
  <si>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</si>
  <si>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Утверждение бюджета на 3 года</t>
  </si>
  <si>
    <t>ДОКЛАД</t>
  </si>
  <si>
    <t>(Ф.И.О. главы  администрации городского округа (муниципального района)</t>
  </si>
  <si>
    <t>(наименование городского округа (муниципального района))</t>
  </si>
  <si>
    <t>Подпись</t>
  </si>
  <si>
    <t>Дата</t>
  </si>
  <si>
    <t>Отчетная информация</t>
  </si>
  <si>
    <t>2011 прогноз</t>
  </si>
  <si>
    <t>2012 прогноз</t>
  </si>
  <si>
    <t>2009 
факт</t>
  </si>
  <si>
    <t>2010 
факт</t>
  </si>
  <si>
    <t>2013 прогноз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</si>
  <si>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2010 год и их планируемых значениях на 3-х летний период</t>
  </si>
  <si>
    <t>Шишкин Леонид Иванович</t>
  </si>
  <si>
    <t>муниципальное образование "Малопургинский район"</t>
  </si>
  <si>
    <t>нет</t>
  </si>
  <si>
    <t>да</t>
  </si>
  <si>
    <t>-</t>
  </si>
  <si>
    <t xml:space="preserve"> -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</si>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</sst>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 Cyr"/>
      <family val="0"/>
    </font>
    <font>
      <b/>
      <sz val="16"/>
      <name val="Arial Cyr"/>
      <family val="0"/>
    </font>
    <font>
      <b/>
      <vertAlign val="superscript"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2" fontId="27" fillId="22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166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="75" zoomScaleNormal="75" zoomScaleSheetLayoutView="64" zoomScalePageLayoutView="0" workbookViewId="0" topLeftCell="A1">
      <selection activeCell="B212" sqref="B212"/>
    </sheetView>
  </sheetViews>
  <sheetFormatPr defaultColWidth="9.00390625" defaultRowHeight="12.75"/>
  <cols>
    <col min="1" max="1" width="8.125" style="12" customWidth="1"/>
    <col min="2" max="2" width="78.25390625" style="13" customWidth="1"/>
    <col min="3" max="3" width="16.75390625" style="1" customWidth="1" collapsed="1"/>
    <col min="4" max="4" width="13.00390625" style="1" customWidth="1"/>
    <col min="5" max="5" width="13.00390625" style="14" customWidth="1"/>
    <col min="6" max="6" width="12.00390625" style="14" customWidth="1"/>
    <col min="7" max="7" width="12.875" style="14" customWidth="1"/>
    <col min="8" max="8" width="12.875" style="1" customWidth="1"/>
    <col min="9" max="16384" width="8.875" style="1" customWidth="1"/>
  </cols>
  <sheetData>
    <row r="1" spans="1:7" ht="12.75">
      <c r="A1" s="1"/>
      <c r="B1" s="1"/>
      <c r="E1" s="1"/>
      <c r="F1" s="1"/>
      <c r="G1" s="1"/>
    </row>
    <row r="2" spans="1:7" ht="12.75">
      <c r="A2" s="1"/>
      <c r="B2" s="1"/>
      <c r="E2" s="1"/>
      <c r="F2" s="1"/>
      <c r="G2" s="1"/>
    </row>
    <row r="3" spans="1:7" ht="12.75">
      <c r="A3" s="1"/>
      <c r="B3" s="1"/>
      <c r="E3" s="1"/>
      <c r="F3" s="1"/>
      <c r="G3" s="1"/>
    </row>
    <row r="4" spans="1:7" ht="12.75">
      <c r="A4" s="1"/>
      <c r="B4" s="1"/>
      <c r="E4" s="1"/>
      <c r="F4" s="1"/>
      <c r="G4" s="1"/>
    </row>
    <row r="5" spans="1:7" ht="12.75">
      <c r="A5" s="1"/>
      <c r="B5" s="1"/>
      <c r="E5" s="1"/>
      <c r="F5" s="1"/>
      <c r="G5" s="1"/>
    </row>
    <row r="6" spans="1:7" ht="12.75">
      <c r="A6" s="1"/>
      <c r="B6" s="1"/>
      <c r="E6" s="1"/>
      <c r="F6" s="1"/>
      <c r="G6" s="1"/>
    </row>
    <row r="7" spans="1:7" ht="12.75">
      <c r="A7" s="1"/>
      <c r="B7" s="1"/>
      <c r="E7" s="1"/>
      <c r="F7" s="1"/>
      <c r="G7" s="1"/>
    </row>
    <row r="8" spans="1:7" ht="12.75">
      <c r="A8" s="1"/>
      <c r="B8" s="1"/>
      <c r="E8" s="1"/>
      <c r="F8" s="1"/>
      <c r="G8" s="1"/>
    </row>
    <row r="9" spans="1:7" ht="26.25">
      <c r="A9" s="1"/>
      <c r="B9" s="66" t="s">
        <v>496</v>
      </c>
      <c r="C9" s="66"/>
      <c r="D9" s="66"/>
      <c r="E9" s="66"/>
      <c r="F9" s="66"/>
      <c r="G9" s="66"/>
    </row>
    <row r="10" spans="1:7" ht="20.25">
      <c r="A10" s="7"/>
      <c r="B10" s="7"/>
      <c r="C10" s="7"/>
      <c r="D10" s="7"/>
      <c r="E10" s="7"/>
      <c r="F10" s="7"/>
      <c r="G10" s="7"/>
    </row>
    <row r="11" spans="1:7" ht="33.75" customHeight="1">
      <c r="A11" s="33"/>
      <c r="B11" s="68" t="s">
        <v>508</v>
      </c>
      <c r="C11" s="68"/>
      <c r="D11" s="68"/>
      <c r="E11" s="68"/>
      <c r="F11" s="68"/>
      <c r="G11" s="68"/>
    </row>
    <row r="12" spans="2:7" ht="18.75">
      <c r="B12" s="67" t="s">
        <v>497</v>
      </c>
      <c r="C12" s="67"/>
      <c r="D12" s="67"/>
      <c r="E12" s="67"/>
      <c r="F12" s="67"/>
      <c r="G12" s="67"/>
    </row>
    <row r="13" spans="1:7" ht="39" customHeight="1">
      <c r="A13" s="33"/>
      <c r="B13" s="68" t="s">
        <v>509</v>
      </c>
      <c r="C13" s="68"/>
      <c r="D13" s="68"/>
      <c r="E13" s="68"/>
      <c r="F13" s="68"/>
      <c r="G13" s="68"/>
    </row>
    <row r="14" spans="2:7" ht="18.75">
      <c r="B14" s="67" t="s">
        <v>498</v>
      </c>
      <c r="C14" s="67"/>
      <c r="D14" s="67"/>
      <c r="E14" s="67"/>
      <c r="F14" s="67"/>
      <c r="G14" s="67"/>
    </row>
    <row r="15" spans="2:8" ht="93" customHeight="1">
      <c r="B15" s="65" t="s">
        <v>507</v>
      </c>
      <c r="C15" s="65"/>
      <c r="D15" s="65"/>
      <c r="E15" s="65"/>
      <c r="F15" s="65"/>
      <c r="G15" s="65"/>
      <c r="H15" s="8"/>
    </row>
    <row r="16" spans="1:7" ht="12.75">
      <c r="A16" s="9"/>
      <c r="B16" s="9"/>
      <c r="C16" s="9"/>
      <c r="D16" s="9"/>
      <c r="E16" s="9"/>
      <c r="F16" s="9"/>
      <c r="G16" s="10"/>
    </row>
    <row r="17" spans="1:7" ht="12.75">
      <c r="A17" s="9"/>
      <c r="B17" s="9"/>
      <c r="C17" s="9"/>
      <c r="D17" s="9"/>
      <c r="E17" s="9"/>
      <c r="F17" s="9"/>
      <c r="G17" s="10"/>
    </row>
    <row r="18" spans="1:7" ht="12.75">
      <c r="A18" s="9"/>
      <c r="B18" s="9"/>
      <c r="C18" s="9"/>
      <c r="D18" s="9"/>
      <c r="E18" s="9"/>
      <c r="F18" s="9"/>
      <c r="G18" s="10"/>
    </row>
    <row r="19" spans="1:7" ht="12.75">
      <c r="A19" s="9"/>
      <c r="B19" s="9"/>
      <c r="C19" s="9"/>
      <c r="D19" s="9"/>
      <c r="E19" s="9"/>
      <c r="F19" s="9"/>
      <c r="G19" s="10"/>
    </row>
    <row r="20" spans="1:7" ht="12.75">
      <c r="A20" s="11"/>
      <c r="B20" s="10"/>
      <c r="C20" s="10"/>
      <c r="D20" s="10"/>
      <c r="E20" s="10"/>
      <c r="F20" s="10"/>
      <c r="G20" s="10"/>
    </row>
    <row r="21" spans="1:7" ht="12.75">
      <c r="A21" s="1"/>
      <c r="B21" s="1"/>
      <c r="E21" s="1"/>
      <c r="F21" s="1"/>
      <c r="G21" s="1"/>
    </row>
    <row r="22" spans="1:7" ht="12.75">
      <c r="A22" s="1"/>
      <c r="B22" s="1"/>
      <c r="E22" s="1"/>
      <c r="F22" s="1"/>
      <c r="G22" s="1"/>
    </row>
    <row r="23" spans="1:8" ht="34.5" customHeight="1">
      <c r="A23" s="1"/>
      <c r="D23" s="64"/>
      <c r="E23" s="64"/>
      <c r="F23" s="64"/>
      <c r="G23" s="35"/>
      <c r="H23" s="35"/>
    </row>
    <row r="24" spans="1:8" ht="15">
      <c r="A24" s="1"/>
      <c r="D24" s="34"/>
      <c r="E24" s="36" t="s">
        <v>499</v>
      </c>
      <c r="F24" s="34"/>
      <c r="G24" s="20"/>
      <c r="H24" s="20"/>
    </row>
    <row r="25" spans="1:7" ht="15">
      <c r="A25" s="1"/>
      <c r="B25" s="3"/>
      <c r="C25" s="3"/>
      <c r="D25" s="2"/>
      <c r="E25" s="2"/>
      <c r="F25" s="2"/>
      <c r="G25" s="1"/>
    </row>
    <row r="26" spans="1:8" ht="27" customHeight="1">
      <c r="A26" s="1"/>
      <c r="D26" s="64"/>
      <c r="E26" s="64"/>
      <c r="F26" s="64"/>
      <c r="G26" s="1"/>
      <c r="H26" s="35"/>
    </row>
    <row r="27" spans="1:7" ht="12.75">
      <c r="A27" s="1"/>
      <c r="B27" s="1"/>
      <c r="E27" s="36" t="s">
        <v>500</v>
      </c>
      <c r="F27" s="1"/>
      <c r="G27" s="1"/>
    </row>
    <row r="28" spans="1:7" ht="12.75">
      <c r="A28" s="1"/>
      <c r="B28" s="1"/>
      <c r="E28" s="1"/>
      <c r="F28" s="1"/>
      <c r="G28" s="1"/>
    </row>
    <row r="29" spans="1:7" ht="12.75">
      <c r="A29" s="1"/>
      <c r="B29" s="1"/>
      <c r="E29" s="1"/>
      <c r="F29" s="1"/>
      <c r="G29" s="1"/>
    </row>
    <row r="30" spans="1:7" ht="12.75">
      <c r="A30" s="1"/>
      <c r="B30" s="1"/>
      <c r="E30" s="1"/>
      <c r="F30" s="1"/>
      <c r="G30" s="1"/>
    </row>
    <row r="31" spans="1:7" ht="12.75">
      <c r="A31" s="1"/>
      <c r="B31" s="1"/>
      <c r="E31" s="1"/>
      <c r="F31" s="1"/>
      <c r="G31" s="1"/>
    </row>
    <row r="32" spans="1:7" ht="12.75">
      <c r="A32" s="1"/>
      <c r="B32" s="1"/>
      <c r="E32" s="1"/>
      <c r="F32" s="1"/>
      <c r="G32" s="1"/>
    </row>
    <row r="33" spans="1:7" ht="12.75">
      <c r="A33" s="1"/>
      <c r="B33" s="1"/>
      <c r="E33" s="1"/>
      <c r="F33" s="1"/>
      <c r="G33" s="1"/>
    </row>
    <row r="34" spans="1:7" ht="12.75">
      <c r="A34" s="1"/>
      <c r="B34" s="1"/>
      <c r="E34" s="1"/>
      <c r="F34" s="1"/>
      <c r="G34" s="1"/>
    </row>
    <row r="35" spans="1:8" s="10" customFormat="1" ht="28.5" customHeight="1">
      <c r="A35" s="62" t="s">
        <v>317</v>
      </c>
      <c r="B35" s="62" t="s">
        <v>0</v>
      </c>
      <c r="C35" s="62" t="s">
        <v>296</v>
      </c>
      <c r="D35" s="63" t="s">
        <v>501</v>
      </c>
      <c r="E35" s="63"/>
      <c r="F35" s="63"/>
      <c r="G35" s="63"/>
      <c r="H35" s="63"/>
    </row>
    <row r="36" spans="1:8" ht="36" customHeight="1">
      <c r="A36" s="62"/>
      <c r="B36" s="62"/>
      <c r="C36" s="62"/>
      <c r="D36" s="4" t="s">
        <v>504</v>
      </c>
      <c r="E36" s="4" t="s">
        <v>505</v>
      </c>
      <c r="F36" s="4" t="s">
        <v>502</v>
      </c>
      <c r="G36" s="4" t="s">
        <v>503</v>
      </c>
      <c r="H36" s="4" t="s">
        <v>506</v>
      </c>
    </row>
    <row r="37" spans="1:8" ht="25.5" customHeight="1">
      <c r="A37" s="4"/>
      <c r="B37" s="23" t="s">
        <v>19</v>
      </c>
      <c r="C37" s="23"/>
      <c r="D37" s="24"/>
      <c r="E37" s="25"/>
      <c r="F37" s="25"/>
      <c r="G37" s="25"/>
      <c r="H37" s="25"/>
    </row>
    <row r="38" spans="1:8" ht="25.5" customHeight="1">
      <c r="A38" s="4"/>
      <c r="B38" s="26" t="s">
        <v>1</v>
      </c>
      <c r="C38" s="26"/>
      <c r="D38" s="24"/>
      <c r="E38" s="25"/>
      <c r="F38" s="25"/>
      <c r="G38" s="25"/>
      <c r="H38" s="25"/>
    </row>
    <row r="39" spans="1:8" s="15" customFormat="1" ht="49.5" customHeight="1">
      <c r="A39" s="5" t="s">
        <v>2</v>
      </c>
      <c r="B39" s="21" t="s">
        <v>44</v>
      </c>
      <c r="C39" s="5" t="s">
        <v>3</v>
      </c>
      <c r="D39" s="38" t="s">
        <v>512</v>
      </c>
      <c r="E39" s="39">
        <v>0</v>
      </c>
      <c r="F39" s="39">
        <v>0</v>
      </c>
      <c r="G39" s="39">
        <v>0</v>
      </c>
      <c r="H39" s="39">
        <v>0</v>
      </c>
    </row>
    <row r="40" spans="1:8" s="15" customFormat="1" ht="41.25" customHeight="1">
      <c r="A40" s="5" t="s">
        <v>4</v>
      </c>
      <c r="B40" s="21" t="s">
        <v>274</v>
      </c>
      <c r="C40" s="5" t="s">
        <v>3</v>
      </c>
      <c r="D40" s="38" t="s">
        <v>512</v>
      </c>
      <c r="E40" s="39" t="s">
        <v>512</v>
      </c>
      <c r="F40" s="39" t="s">
        <v>512</v>
      </c>
      <c r="G40" s="39" t="s">
        <v>512</v>
      </c>
      <c r="H40" s="39" t="s">
        <v>512</v>
      </c>
    </row>
    <row r="41" spans="1:8" s="15" customFormat="1" ht="58.5" customHeight="1">
      <c r="A41" s="5" t="s">
        <v>5</v>
      </c>
      <c r="B41" s="21" t="s">
        <v>275</v>
      </c>
      <c r="C41" s="5" t="s">
        <v>3</v>
      </c>
      <c r="D41" s="38" t="s">
        <v>512</v>
      </c>
      <c r="E41" s="39">
        <v>0</v>
      </c>
      <c r="F41" s="39">
        <v>0</v>
      </c>
      <c r="G41" s="39">
        <v>0</v>
      </c>
      <c r="H41" s="39">
        <v>0</v>
      </c>
    </row>
    <row r="42" spans="1:8" s="15" customFormat="1" ht="49.5" customHeight="1">
      <c r="A42" s="5" t="s">
        <v>6</v>
      </c>
      <c r="B42" s="21" t="s">
        <v>291</v>
      </c>
      <c r="C42" s="5" t="s">
        <v>3</v>
      </c>
      <c r="D42" s="38">
        <v>87</v>
      </c>
      <c r="E42" s="38">
        <v>84.1</v>
      </c>
      <c r="F42" s="38">
        <v>83.9</v>
      </c>
      <c r="G42" s="38">
        <v>83.8</v>
      </c>
      <c r="H42" s="38">
        <v>83.7</v>
      </c>
    </row>
    <row r="43" spans="1:8" s="15" customFormat="1" ht="61.5" customHeight="1">
      <c r="A43" s="5" t="s">
        <v>8</v>
      </c>
      <c r="B43" s="21" t="s">
        <v>334</v>
      </c>
      <c r="C43" s="5" t="s">
        <v>3</v>
      </c>
      <c r="D43" s="38">
        <v>1.7</v>
      </c>
      <c r="E43" s="38">
        <v>31.3</v>
      </c>
      <c r="F43" s="38">
        <v>30.4</v>
      </c>
      <c r="G43" s="38">
        <v>29.1</v>
      </c>
      <c r="H43" s="38">
        <v>29</v>
      </c>
    </row>
    <row r="44" spans="1:8" s="15" customFormat="1" ht="31.5" customHeight="1">
      <c r="A44" s="5" t="s">
        <v>9</v>
      </c>
      <c r="B44" s="21" t="s">
        <v>335</v>
      </c>
      <c r="C44" s="5" t="s">
        <v>299</v>
      </c>
      <c r="D44" s="38">
        <v>2703</v>
      </c>
      <c r="E44" s="38">
        <v>5497</v>
      </c>
      <c r="F44" s="38">
        <v>300</v>
      </c>
      <c r="G44" s="38">
        <v>100</v>
      </c>
      <c r="H44" s="38">
        <v>100</v>
      </c>
    </row>
    <row r="45" spans="1:8" s="15" customFormat="1" ht="50.25" customHeight="1">
      <c r="A45" s="5" t="s">
        <v>11</v>
      </c>
      <c r="B45" s="21" t="s">
        <v>336</v>
      </c>
      <c r="C45" s="5" t="s">
        <v>299</v>
      </c>
      <c r="D45" s="38" t="s">
        <v>513</v>
      </c>
      <c r="E45" s="38" t="s">
        <v>513</v>
      </c>
      <c r="F45" s="38" t="s">
        <v>513</v>
      </c>
      <c r="G45" s="38" t="s">
        <v>513</v>
      </c>
      <c r="H45" s="38" t="s">
        <v>513</v>
      </c>
    </row>
    <row r="46" spans="1:8" s="15" customFormat="1" ht="29.25" customHeight="1">
      <c r="A46" s="5" t="s">
        <v>13</v>
      </c>
      <c r="B46" s="21" t="s">
        <v>333</v>
      </c>
      <c r="C46" s="5" t="s">
        <v>299</v>
      </c>
      <c r="D46" s="38" t="s">
        <v>513</v>
      </c>
      <c r="E46" s="38" t="s">
        <v>513</v>
      </c>
      <c r="F46" s="38" t="s">
        <v>513</v>
      </c>
      <c r="G46" s="38" t="s">
        <v>513</v>
      </c>
      <c r="H46" s="38" t="s">
        <v>513</v>
      </c>
    </row>
    <row r="47" spans="1:8" s="15" customFormat="1" ht="43.5" customHeight="1">
      <c r="A47" s="5" t="s">
        <v>14</v>
      </c>
      <c r="B47" s="21" t="s">
        <v>337</v>
      </c>
      <c r="C47" s="5" t="s">
        <v>299</v>
      </c>
      <c r="D47" s="38" t="s">
        <v>513</v>
      </c>
      <c r="E47" s="38" t="s">
        <v>513</v>
      </c>
      <c r="F47" s="38" t="s">
        <v>513</v>
      </c>
      <c r="G47" s="38" t="s">
        <v>513</v>
      </c>
      <c r="H47" s="38" t="s">
        <v>513</v>
      </c>
    </row>
    <row r="48" spans="1:8" s="15" customFormat="1" ht="27.75" customHeight="1">
      <c r="A48" s="5"/>
      <c r="B48" s="26" t="s">
        <v>7</v>
      </c>
      <c r="C48" s="27"/>
      <c r="D48" s="38"/>
      <c r="E48" s="38"/>
      <c r="F48" s="38"/>
      <c r="G48" s="38"/>
      <c r="H48" s="38"/>
    </row>
    <row r="49" spans="1:8" s="15" customFormat="1" ht="52.5" customHeight="1">
      <c r="A49" s="5" t="s">
        <v>16</v>
      </c>
      <c r="B49" s="21" t="s">
        <v>303</v>
      </c>
      <c r="C49" s="5" t="s">
        <v>332</v>
      </c>
      <c r="D49" s="38">
        <v>160</v>
      </c>
      <c r="E49" s="38">
        <v>194</v>
      </c>
      <c r="F49" s="38">
        <v>192</v>
      </c>
      <c r="G49" s="38">
        <v>176</v>
      </c>
      <c r="H49" s="38">
        <v>182</v>
      </c>
    </row>
    <row r="50" spans="1:8" s="15" customFormat="1" ht="55.5" customHeight="1">
      <c r="A50" s="5" t="s">
        <v>17</v>
      </c>
      <c r="B50" s="21" t="s">
        <v>338</v>
      </c>
      <c r="C50" s="5" t="s">
        <v>3</v>
      </c>
      <c r="D50" s="38">
        <v>39.9</v>
      </c>
      <c r="E50" s="38">
        <v>39.5</v>
      </c>
      <c r="F50" s="38">
        <v>39.8</v>
      </c>
      <c r="G50" s="38">
        <v>40.1</v>
      </c>
      <c r="H50" s="38">
        <v>40.4</v>
      </c>
    </row>
    <row r="51" spans="1:8" s="15" customFormat="1" ht="143.25" customHeight="1">
      <c r="A51" s="5" t="s">
        <v>18</v>
      </c>
      <c r="B51" s="21" t="s">
        <v>339</v>
      </c>
      <c r="C51" s="5" t="s">
        <v>3</v>
      </c>
      <c r="D51" s="38">
        <v>18.2</v>
      </c>
      <c r="E51" s="38">
        <v>10.3</v>
      </c>
      <c r="F51" s="38">
        <v>15</v>
      </c>
      <c r="G51" s="38">
        <v>15</v>
      </c>
      <c r="H51" s="38">
        <v>15</v>
      </c>
    </row>
    <row r="52" spans="1:8" s="15" customFormat="1" ht="78" customHeight="1">
      <c r="A52" s="5" t="s">
        <v>20</v>
      </c>
      <c r="B52" s="21" t="s">
        <v>340</v>
      </c>
      <c r="C52" s="5" t="s">
        <v>3</v>
      </c>
      <c r="D52" s="38">
        <v>0</v>
      </c>
      <c r="E52" s="38">
        <v>0</v>
      </c>
      <c r="F52" s="38">
        <v>2.8</v>
      </c>
      <c r="G52" s="38">
        <v>2.8</v>
      </c>
      <c r="H52" s="38">
        <v>2.8</v>
      </c>
    </row>
    <row r="53" spans="1:8" s="15" customFormat="1" ht="51" customHeight="1">
      <c r="A53" s="5" t="s">
        <v>36</v>
      </c>
      <c r="B53" s="21" t="s">
        <v>341</v>
      </c>
      <c r="C53" s="5" t="s">
        <v>3</v>
      </c>
      <c r="D53" s="38">
        <v>0</v>
      </c>
      <c r="E53" s="38">
        <v>0</v>
      </c>
      <c r="F53" s="38">
        <v>4.2</v>
      </c>
      <c r="G53" s="38">
        <v>4.8</v>
      </c>
      <c r="H53" s="38">
        <v>4.8</v>
      </c>
    </row>
    <row r="54" spans="1:8" s="15" customFormat="1" ht="81" customHeight="1">
      <c r="A54" s="5" t="s">
        <v>22</v>
      </c>
      <c r="B54" s="21" t="s">
        <v>342</v>
      </c>
      <c r="C54" s="5" t="s">
        <v>41</v>
      </c>
      <c r="D54" s="38" t="s">
        <v>512</v>
      </c>
      <c r="E54" s="38" t="s">
        <v>512</v>
      </c>
      <c r="F54" s="38" t="s">
        <v>512</v>
      </c>
      <c r="G54" s="38" t="s">
        <v>512</v>
      </c>
      <c r="H54" s="38" t="s">
        <v>512</v>
      </c>
    </row>
    <row r="55" spans="1:8" s="15" customFormat="1" ht="45" customHeight="1">
      <c r="A55" s="5" t="s">
        <v>23</v>
      </c>
      <c r="B55" s="21" t="s">
        <v>343</v>
      </c>
      <c r="C55" s="5" t="s">
        <v>299</v>
      </c>
      <c r="D55" s="38" t="s">
        <v>512</v>
      </c>
      <c r="E55" s="38" t="s">
        <v>512</v>
      </c>
      <c r="F55" s="38">
        <v>150</v>
      </c>
      <c r="G55" s="38">
        <v>150</v>
      </c>
      <c r="H55" s="38">
        <v>150</v>
      </c>
    </row>
    <row r="56" spans="1:8" s="15" customFormat="1" ht="20.25" customHeight="1">
      <c r="A56" s="28"/>
      <c r="B56" s="21" t="s">
        <v>344</v>
      </c>
      <c r="C56" s="5" t="s">
        <v>21</v>
      </c>
      <c r="D56" s="38" t="s">
        <v>512</v>
      </c>
      <c r="E56" s="38" t="s">
        <v>512</v>
      </c>
      <c r="F56" s="38">
        <v>207</v>
      </c>
      <c r="G56" s="38">
        <v>222</v>
      </c>
      <c r="H56" s="38">
        <v>216</v>
      </c>
    </row>
    <row r="57" spans="1:8" s="15" customFormat="1" ht="18" customHeight="1">
      <c r="A57" s="28"/>
      <c r="B57" s="21" t="s">
        <v>345</v>
      </c>
      <c r="C57" s="5" t="s">
        <v>21</v>
      </c>
      <c r="D57" s="38" t="s">
        <v>512</v>
      </c>
      <c r="E57" s="38" t="s">
        <v>512</v>
      </c>
      <c r="F57" s="38">
        <v>4.5</v>
      </c>
      <c r="G57" s="38">
        <v>4.5</v>
      </c>
      <c r="H57" s="38">
        <v>4.5</v>
      </c>
    </row>
    <row r="58" spans="1:8" s="15" customFormat="1" ht="28.5" customHeight="1">
      <c r="A58" s="5"/>
      <c r="B58" s="26" t="s">
        <v>10</v>
      </c>
      <c r="C58" s="5"/>
      <c r="D58" s="38"/>
      <c r="E58" s="38"/>
      <c r="F58" s="38"/>
      <c r="G58" s="38"/>
      <c r="H58" s="38"/>
    </row>
    <row r="59" spans="1:8" s="15" customFormat="1" ht="36" customHeight="1">
      <c r="A59" s="5" t="s">
        <v>24</v>
      </c>
      <c r="B59" s="21" t="s">
        <v>301</v>
      </c>
      <c r="C59" s="5" t="s">
        <v>46</v>
      </c>
      <c r="D59" s="38">
        <v>5.1</v>
      </c>
      <c r="E59" s="38">
        <v>15.5</v>
      </c>
      <c r="F59" s="38">
        <v>13</v>
      </c>
      <c r="G59" s="38">
        <v>13.5</v>
      </c>
      <c r="H59" s="38">
        <v>13.6</v>
      </c>
    </row>
    <row r="60" spans="1:8" s="15" customFormat="1" ht="29.25" customHeight="1">
      <c r="A60" s="28" t="s">
        <v>364</v>
      </c>
      <c r="B60" s="21" t="s">
        <v>43</v>
      </c>
      <c r="C60" s="5" t="s">
        <v>46</v>
      </c>
      <c r="D60" s="38">
        <v>5.1</v>
      </c>
      <c r="E60" s="38">
        <v>15.5</v>
      </c>
      <c r="F60" s="38">
        <v>13</v>
      </c>
      <c r="G60" s="38">
        <v>13.5</v>
      </c>
      <c r="H60" s="38">
        <v>13.6</v>
      </c>
    </row>
    <row r="61" spans="1:8" s="15" customFormat="1" ht="27" customHeight="1">
      <c r="A61" s="28" t="s">
        <v>365</v>
      </c>
      <c r="B61" s="21" t="s">
        <v>12</v>
      </c>
      <c r="C61" s="5" t="s">
        <v>46</v>
      </c>
      <c r="D61" s="38" t="s">
        <v>512</v>
      </c>
      <c r="E61" s="38" t="s">
        <v>512</v>
      </c>
      <c r="F61" s="38" t="s">
        <v>512</v>
      </c>
      <c r="G61" s="38" t="s">
        <v>512</v>
      </c>
      <c r="H61" s="38" t="s">
        <v>512</v>
      </c>
    </row>
    <row r="62" spans="1:8" s="15" customFormat="1" ht="72.75" customHeight="1">
      <c r="A62" s="28" t="s">
        <v>304</v>
      </c>
      <c r="B62" s="22" t="s">
        <v>292</v>
      </c>
      <c r="C62" s="5" t="s">
        <v>3</v>
      </c>
      <c r="D62" s="38" t="s">
        <v>512</v>
      </c>
      <c r="E62" s="38" t="s">
        <v>512</v>
      </c>
      <c r="F62" s="38" t="s">
        <v>512</v>
      </c>
      <c r="G62" s="38" t="s">
        <v>512</v>
      </c>
      <c r="H62" s="38" t="s">
        <v>512</v>
      </c>
    </row>
    <row r="63" spans="1:8" s="15" customFormat="1" ht="132.75" customHeight="1">
      <c r="A63" s="28" t="s">
        <v>305</v>
      </c>
      <c r="B63" s="22" t="s">
        <v>311</v>
      </c>
      <c r="C63" s="5" t="s">
        <v>3</v>
      </c>
      <c r="D63" s="38"/>
      <c r="E63" s="38"/>
      <c r="F63" s="38"/>
      <c r="G63" s="38"/>
      <c r="H63" s="38"/>
    </row>
    <row r="64" spans="1:8" s="15" customFormat="1" ht="47.25" customHeight="1">
      <c r="A64" s="5" t="s">
        <v>25</v>
      </c>
      <c r="B64" s="21" t="s">
        <v>308</v>
      </c>
      <c r="C64" s="5" t="s">
        <v>3</v>
      </c>
      <c r="D64" s="38">
        <v>44</v>
      </c>
      <c r="E64" s="38">
        <v>44</v>
      </c>
      <c r="F64" s="38">
        <v>45</v>
      </c>
      <c r="G64" s="38">
        <v>46</v>
      </c>
      <c r="H64" s="38">
        <v>47</v>
      </c>
    </row>
    <row r="65" spans="1:8" s="15" customFormat="1" ht="67.5" customHeight="1">
      <c r="A65" s="5" t="s">
        <v>26</v>
      </c>
      <c r="B65" s="21" t="s">
        <v>47</v>
      </c>
      <c r="C65" s="5" t="s">
        <v>15</v>
      </c>
      <c r="D65" s="38">
        <v>360</v>
      </c>
      <c r="E65" s="38">
        <v>390</v>
      </c>
      <c r="F65" s="38">
        <v>180</v>
      </c>
      <c r="G65" s="38">
        <v>180</v>
      </c>
      <c r="H65" s="38">
        <v>180</v>
      </c>
    </row>
    <row r="66" spans="1:8" s="15" customFormat="1" ht="40.5" customHeight="1">
      <c r="A66" s="5" t="s">
        <v>27</v>
      </c>
      <c r="B66" s="21" t="s">
        <v>48</v>
      </c>
      <c r="C66" s="5" t="s">
        <v>15</v>
      </c>
      <c r="D66" s="38">
        <v>10</v>
      </c>
      <c r="E66" s="38">
        <v>10</v>
      </c>
      <c r="F66" s="38">
        <v>10</v>
      </c>
      <c r="G66" s="38">
        <v>10</v>
      </c>
      <c r="H66" s="38">
        <v>10</v>
      </c>
    </row>
    <row r="67" spans="1:8" s="15" customFormat="1" ht="64.5" customHeight="1">
      <c r="A67" s="5">
        <v>21</v>
      </c>
      <c r="B67" s="21" t="s">
        <v>276</v>
      </c>
      <c r="C67" s="5"/>
      <c r="D67" s="38" t="s">
        <v>512</v>
      </c>
      <c r="E67" s="38" t="s">
        <v>512</v>
      </c>
      <c r="F67" s="38" t="s">
        <v>512</v>
      </c>
      <c r="G67" s="38" t="s">
        <v>512</v>
      </c>
      <c r="H67" s="38" t="s">
        <v>512</v>
      </c>
    </row>
    <row r="68" spans="1:8" s="15" customFormat="1" ht="20.25" customHeight="1">
      <c r="A68" s="28" t="s">
        <v>366</v>
      </c>
      <c r="B68" s="21" t="s">
        <v>49</v>
      </c>
      <c r="C68" s="5" t="s">
        <v>41</v>
      </c>
      <c r="D68" s="38" t="s">
        <v>512</v>
      </c>
      <c r="E68" s="38" t="s">
        <v>512</v>
      </c>
      <c r="F68" s="38" t="s">
        <v>512</v>
      </c>
      <c r="G68" s="38" t="s">
        <v>512</v>
      </c>
      <c r="H68" s="38" t="s">
        <v>512</v>
      </c>
    </row>
    <row r="69" spans="1:8" s="15" customFormat="1" ht="21.75" customHeight="1">
      <c r="A69" s="28" t="s">
        <v>367</v>
      </c>
      <c r="B69" s="21" t="s">
        <v>50</v>
      </c>
      <c r="C69" s="5" t="s">
        <v>41</v>
      </c>
      <c r="D69" s="38" t="s">
        <v>512</v>
      </c>
      <c r="E69" s="38" t="s">
        <v>512</v>
      </c>
      <c r="F69" s="38" t="s">
        <v>512</v>
      </c>
      <c r="G69" s="38" t="s">
        <v>512</v>
      </c>
      <c r="H69" s="38" t="s">
        <v>512</v>
      </c>
    </row>
    <row r="70" spans="1:8" s="15" customFormat="1" ht="36" customHeight="1">
      <c r="A70" s="5" t="s">
        <v>28</v>
      </c>
      <c r="B70" s="21" t="s">
        <v>346</v>
      </c>
      <c r="C70" s="5" t="s">
        <v>299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</row>
    <row r="71" spans="1:8" s="15" customFormat="1" ht="31.5" customHeight="1">
      <c r="A71" s="5" t="s">
        <v>29</v>
      </c>
      <c r="B71" s="21" t="s">
        <v>347</v>
      </c>
      <c r="C71" s="5" t="s">
        <v>21</v>
      </c>
      <c r="D71" s="38">
        <v>2252</v>
      </c>
      <c r="E71" s="38">
        <v>1951.3</v>
      </c>
      <c r="F71" s="38">
        <v>2003.8</v>
      </c>
      <c r="G71" s="38">
        <v>2069.9</v>
      </c>
      <c r="H71" s="38">
        <v>2154.7</v>
      </c>
    </row>
    <row r="72" spans="1:8" s="15" customFormat="1" ht="42.75" customHeight="1">
      <c r="A72" s="5"/>
      <c r="B72" s="26" t="s">
        <v>42</v>
      </c>
      <c r="C72" s="5"/>
      <c r="D72" s="38"/>
      <c r="E72" s="38"/>
      <c r="F72" s="38"/>
      <c r="G72" s="38"/>
      <c r="H72" s="38"/>
    </row>
    <row r="73" spans="1:8" s="15" customFormat="1" ht="25.5" customHeight="1">
      <c r="A73" s="5" t="s">
        <v>30</v>
      </c>
      <c r="B73" s="21" t="s">
        <v>348</v>
      </c>
      <c r="C73" s="5" t="s">
        <v>37</v>
      </c>
      <c r="D73" s="40">
        <v>17</v>
      </c>
      <c r="E73" s="40">
        <v>14</v>
      </c>
      <c r="F73" s="40">
        <v>14</v>
      </c>
      <c r="G73" s="40">
        <v>14</v>
      </c>
      <c r="H73" s="40">
        <v>14</v>
      </c>
    </row>
    <row r="74" spans="1:8" s="15" customFormat="1" ht="24.75" customHeight="1">
      <c r="A74" s="5" t="s">
        <v>31</v>
      </c>
      <c r="B74" s="21" t="s">
        <v>349</v>
      </c>
      <c r="C74" s="5" t="s">
        <v>37</v>
      </c>
      <c r="D74" s="40">
        <v>23</v>
      </c>
      <c r="E74" s="40">
        <v>24</v>
      </c>
      <c r="F74" s="40">
        <v>24</v>
      </c>
      <c r="G74" s="40">
        <v>24</v>
      </c>
      <c r="H74" s="40">
        <v>24</v>
      </c>
    </row>
    <row r="75" spans="1:8" s="15" customFormat="1" ht="35.25" customHeight="1">
      <c r="A75" s="5" t="s">
        <v>32</v>
      </c>
      <c r="B75" s="21" t="s">
        <v>350</v>
      </c>
      <c r="C75" s="5" t="s">
        <v>46</v>
      </c>
      <c r="D75" s="38">
        <v>72344</v>
      </c>
      <c r="E75" s="38">
        <v>72344</v>
      </c>
      <c r="F75" s="38">
        <v>72344</v>
      </c>
      <c r="G75" s="38">
        <v>72344</v>
      </c>
      <c r="H75" s="38">
        <v>72344</v>
      </c>
    </row>
    <row r="76" spans="1:8" s="15" customFormat="1" ht="21" customHeight="1">
      <c r="A76" s="5" t="s">
        <v>33</v>
      </c>
      <c r="B76" s="21" t="s">
        <v>51</v>
      </c>
      <c r="C76" s="5" t="s">
        <v>46</v>
      </c>
      <c r="D76" s="38">
        <v>72489</v>
      </c>
      <c r="E76" s="38">
        <v>72489</v>
      </c>
      <c r="F76" s="38">
        <v>72489</v>
      </c>
      <c r="G76" s="38">
        <v>72489</v>
      </c>
      <c r="H76" s="38">
        <v>72489</v>
      </c>
    </row>
    <row r="77" spans="1:8" s="15" customFormat="1" ht="27" customHeight="1">
      <c r="A77" s="5" t="s">
        <v>34</v>
      </c>
      <c r="B77" s="21" t="s">
        <v>351</v>
      </c>
      <c r="C77" s="5" t="s">
        <v>3</v>
      </c>
      <c r="D77" s="38">
        <v>99.79997</v>
      </c>
      <c r="E77" s="38">
        <v>99.8</v>
      </c>
      <c r="F77" s="38">
        <v>99.8</v>
      </c>
      <c r="G77" s="38">
        <v>99.8</v>
      </c>
      <c r="H77" s="38">
        <v>99.8</v>
      </c>
    </row>
    <row r="78" spans="1:8" s="15" customFormat="1" ht="42.75" customHeight="1">
      <c r="A78" s="5"/>
      <c r="B78" s="61" t="s">
        <v>52</v>
      </c>
      <c r="C78" s="61"/>
      <c r="D78" s="38"/>
      <c r="E78" s="38"/>
      <c r="F78" s="38"/>
      <c r="G78" s="38"/>
      <c r="H78" s="38"/>
    </row>
    <row r="79" spans="1:8" s="15" customFormat="1" ht="73.5" customHeight="1">
      <c r="A79" s="5" t="s">
        <v>35</v>
      </c>
      <c r="B79" s="21" t="s">
        <v>352</v>
      </c>
      <c r="C79" s="5" t="s">
        <v>3</v>
      </c>
      <c r="D79" s="38">
        <v>87</v>
      </c>
      <c r="E79" s="38">
        <v>79.5</v>
      </c>
      <c r="F79" s="38">
        <v>81.3</v>
      </c>
      <c r="G79" s="38">
        <v>81.5</v>
      </c>
      <c r="H79" s="38">
        <v>76.8</v>
      </c>
    </row>
    <row r="80" spans="1:8" s="15" customFormat="1" ht="22.5" customHeight="1">
      <c r="A80" s="5" t="s">
        <v>39</v>
      </c>
      <c r="B80" s="21" t="s">
        <v>353</v>
      </c>
      <c r="C80" s="29"/>
      <c r="D80" s="38"/>
      <c r="E80" s="38"/>
      <c r="F80" s="38"/>
      <c r="G80" s="38"/>
      <c r="H80" s="38"/>
    </row>
    <row r="81" spans="1:8" s="15" customFormat="1" ht="36" customHeight="1">
      <c r="A81" s="5" t="s">
        <v>368</v>
      </c>
      <c r="B81" s="21" t="s">
        <v>354</v>
      </c>
      <c r="C81" s="5" t="s">
        <v>21</v>
      </c>
      <c r="D81" s="38">
        <v>9297.1</v>
      </c>
      <c r="E81" s="38">
        <v>10362.2</v>
      </c>
      <c r="F81" s="38">
        <v>10797.4</v>
      </c>
      <c r="G81" s="38">
        <v>11456</v>
      </c>
      <c r="H81" s="38">
        <v>12257.9</v>
      </c>
    </row>
    <row r="82" spans="1:8" s="15" customFormat="1" ht="24" customHeight="1">
      <c r="A82" s="5" t="s">
        <v>369</v>
      </c>
      <c r="B82" s="21" t="s">
        <v>53</v>
      </c>
      <c r="C82" s="5" t="s">
        <v>21</v>
      </c>
      <c r="D82" s="45">
        <v>5939</v>
      </c>
      <c r="E82" s="46">
        <v>6177</v>
      </c>
      <c r="F82" s="47">
        <v>6412</v>
      </c>
      <c r="G82" s="47">
        <v>6829</v>
      </c>
      <c r="H82" s="47">
        <v>6829</v>
      </c>
    </row>
    <row r="83" spans="1:8" s="15" customFormat="1" ht="27" customHeight="1">
      <c r="A83" s="5" t="s">
        <v>370</v>
      </c>
      <c r="B83" s="21" t="s">
        <v>355</v>
      </c>
      <c r="C83" s="5" t="s">
        <v>21</v>
      </c>
      <c r="D83" s="46">
        <v>6953</v>
      </c>
      <c r="E83" s="46">
        <v>8386</v>
      </c>
      <c r="F83" s="46">
        <v>8705</v>
      </c>
      <c r="G83" s="46">
        <v>9270</v>
      </c>
      <c r="H83" s="46">
        <v>9270</v>
      </c>
    </row>
    <row r="84" spans="1:8" s="15" customFormat="1" ht="30.75" customHeight="1">
      <c r="A84" s="5" t="s">
        <v>371</v>
      </c>
      <c r="B84" s="21" t="s">
        <v>356</v>
      </c>
      <c r="C84" s="5" t="s">
        <v>21</v>
      </c>
      <c r="D84" s="48">
        <v>8992.54</v>
      </c>
      <c r="E84" s="48">
        <v>10497.25</v>
      </c>
      <c r="F84" s="48">
        <v>10888.89</v>
      </c>
      <c r="G84" s="48">
        <v>11544.81</v>
      </c>
      <c r="H84" s="48">
        <v>11862.29</v>
      </c>
    </row>
    <row r="85" spans="1:8" s="15" customFormat="1" ht="61.5" customHeight="1">
      <c r="A85" s="5" t="s">
        <v>372</v>
      </c>
      <c r="B85" s="21" t="s">
        <v>357</v>
      </c>
      <c r="C85" s="5" t="s">
        <v>21</v>
      </c>
      <c r="D85" s="48">
        <v>6592.66</v>
      </c>
      <c r="E85" s="48">
        <v>6666.72</v>
      </c>
      <c r="F85" s="48">
        <v>7724.15</v>
      </c>
      <c r="G85" s="48">
        <v>7986.56</v>
      </c>
      <c r="H85" s="48">
        <v>7937.96</v>
      </c>
    </row>
    <row r="86" spans="1:9" s="15" customFormat="1" ht="28.5" customHeight="1">
      <c r="A86" s="5" t="s">
        <v>373</v>
      </c>
      <c r="B86" s="21" t="s">
        <v>54</v>
      </c>
      <c r="C86" s="5" t="s">
        <v>21</v>
      </c>
      <c r="D86" s="38">
        <v>9113.1</v>
      </c>
      <c r="E86" s="38">
        <v>9387.6</v>
      </c>
      <c r="F86" s="38">
        <f>E86*1.038</f>
        <v>9744.328800000001</v>
      </c>
      <c r="G86" s="38">
        <f>F86*1.026</f>
        <v>9997.6813488</v>
      </c>
      <c r="H86" s="38">
        <v>9997.7</v>
      </c>
      <c r="I86" s="44"/>
    </row>
    <row r="87" spans="1:8" s="15" customFormat="1" ht="25.5" customHeight="1">
      <c r="A87" s="5" t="s">
        <v>374</v>
      </c>
      <c r="B87" s="21" t="s">
        <v>55</v>
      </c>
      <c r="C87" s="5" t="s">
        <v>21</v>
      </c>
      <c r="D87" s="38">
        <v>17480.2</v>
      </c>
      <c r="E87" s="38">
        <v>19378.3</v>
      </c>
      <c r="F87" s="38">
        <f>E87*1.038</f>
        <v>20114.6754</v>
      </c>
      <c r="G87" s="38">
        <f>F87*1.026</f>
        <v>20637.6569604</v>
      </c>
      <c r="H87" s="38">
        <v>20637.7</v>
      </c>
    </row>
    <row r="88" spans="1:8" s="15" customFormat="1" ht="34.5" customHeight="1">
      <c r="A88" s="5" t="s">
        <v>375</v>
      </c>
      <c r="B88" s="21" t="s">
        <v>56</v>
      </c>
      <c r="C88" s="5" t="s">
        <v>21</v>
      </c>
      <c r="D88" s="38">
        <v>9973.7</v>
      </c>
      <c r="E88" s="38">
        <v>9857.5</v>
      </c>
      <c r="F88" s="38">
        <f>E88*1.038</f>
        <v>10232.085000000001</v>
      </c>
      <c r="G88" s="38">
        <f>F88*1.026</f>
        <v>10498.11921</v>
      </c>
      <c r="H88" s="38">
        <v>10498.1</v>
      </c>
    </row>
    <row r="89" spans="1:8" s="15" customFormat="1" ht="39" customHeight="1">
      <c r="A89" s="5" t="s">
        <v>376</v>
      </c>
      <c r="B89" s="21" t="s">
        <v>277</v>
      </c>
      <c r="C89" s="5" t="s">
        <v>21</v>
      </c>
      <c r="D89" s="38">
        <v>5512.7</v>
      </c>
      <c r="E89" s="38">
        <v>5867.4</v>
      </c>
      <c r="F89" s="38">
        <f>E89*1.038</f>
        <v>6090.361199999999</v>
      </c>
      <c r="G89" s="38">
        <f>F89*1.026</f>
        <v>6248.7105912</v>
      </c>
      <c r="H89" s="38">
        <v>6248.7</v>
      </c>
    </row>
    <row r="90" spans="1:8" s="15" customFormat="1" ht="46.5" customHeight="1">
      <c r="A90" s="5"/>
      <c r="B90" s="23" t="s">
        <v>57</v>
      </c>
      <c r="C90" s="30"/>
      <c r="D90" s="38"/>
      <c r="E90" s="38"/>
      <c r="F90" s="38"/>
      <c r="G90" s="38"/>
      <c r="H90" s="38"/>
    </row>
    <row r="91" spans="1:8" s="15" customFormat="1" ht="49.5" customHeight="1">
      <c r="A91" s="5" t="s">
        <v>58</v>
      </c>
      <c r="B91" s="21" t="s">
        <v>59</v>
      </c>
      <c r="C91" s="5" t="s">
        <v>358</v>
      </c>
      <c r="D91" s="38">
        <v>68</v>
      </c>
      <c r="E91" s="38">
        <v>68</v>
      </c>
      <c r="F91" s="38">
        <v>69</v>
      </c>
      <c r="G91" s="38">
        <v>70</v>
      </c>
      <c r="H91" s="38">
        <v>71</v>
      </c>
    </row>
    <row r="92" spans="1:8" s="15" customFormat="1" ht="30.75" customHeight="1">
      <c r="A92" s="5" t="s">
        <v>60</v>
      </c>
      <c r="B92" s="21" t="s">
        <v>359</v>
      </c>
      <c r="C92" s="5" t="s">
        <v>3</v>
      </c>
      <c r="D92" s="38">
        <v>75.3</v>
      </c>
      <c r="E92" s="38">
        <v>75.3</v>
      </c>
      <c r="F92" s="38">
        <v>85</v>
      </c>
      <c r="G92" s="38">
        <v>95</v>
      </c>
      <c r="H92" s="38">
        <v>99</v>
      </c>
    </row>
    <row r="93" spans="1:8" s="15" customFormat="1" ht="35.25" customHeight="1" collapsed="1">
      <c r="A93" s="5" t="s">
        <v>61</v>
      </c>
      <c r="B93" s="21" t="s">
        <v>360</v>
      </c>
      <c r="C93" s="5" t="s">
        <v>3</v>
      </c>
      <c r="D93" s="38">
        <v>56.4</v>
      </c>
      <c r="E93" s="38">
        <v>56.4</v>
      </c>
      <c r="F93" s="38">
        <v>65</v>
      </c>
      <c r="G93" s="38">
        <v>85</v>
      </c>
      <c r="H93" s="38">
        <v>99</v>
      </c>
    </row>
    <row r="94" spans="1:8" s="15" customFormat="1" ht="36" customHeight="1">
      <c r="A94" s="5" t="s">
        <v>62</v>
      </c>
      <c r="B94" s="21" t="s">
        <v>63</v>
      </c>
      <c r="C94" s="5" t="s">
        <v>37</v>
      </c>
      <c r="D94" s="40">
        <v>0</v>
      </c>
      <c r="E94" s="40">
        <v>0</v>
      </c>
      <c r="F94" s="40">
        <v>0</v>
      </c>
      <c r="G94" s="40">
        <v>5</v>
      </c>
      <c r="H94" s="40">
        <v>5</v>
      </c>
    </row>
    <row r="95" spans="1:8" s="15" customFormat="1" ht="37.5" customHeight="1">
      <c r="A95" s="5" t="s">
        <v>64</v>
      </c>
      <c r="B95" s="21" t="s">
        <v>362</v>
      </c>
      <c r="C95" s="5" t="s">
        <v>37</v>
      </c>
      <c r="D95" s="40">
        <v>2</v>
      </c>
      <c r="E95" s="40">
        <v>6</v>
      </c>
      <c r="F95" s="40">
        <v>6</v>
      </c>
      <c r="G95" s="40">
        <v>6</v>
      </c>
      <c r="H95" s="40">
        <v>6</v>
      </c>
    </row>
    <row r="96" spans="1:8" s="15" customFormat="1" ht="41.25" customHeight="1">
      <c r="A96" s="5" t="s">
        <v>65</v>
      </c>
      <c r="B96" s="21" t="s">
        <v>361</v>
      </c>
      <c r="C96" s="5" t="s">
        <v>37</v>
      </c>
      <c r="D96" s="40">
        <v>6</v>
      </c>
      <c r="E96" s="40">
        <v>1</v>
      </c>
      <c r="F96" s="40">
        <v>1</v>
      </c>
      <c r="G96" s="40">
        <v>1</v>
      </c>
      <c r="H96" s="40">
        <v>1</v>
      </c>
    </row>
    <row r="97" spans="1:8" s="15" customFormat="1" ht="38.25" customHeight="1">
      <c r="A97" s="5" t="s">
        <v>66</v>
      </c>
      <c r="B97" s="21" t="s">
        <v>363</v>
      </c>
      <c r="C97" s="5" t="s">
        <v>37</v>
      </c>
      <c r="D97" s="40">
        <v>0</v>
      </c>
      <c r="E97" s="40">
        <v>1</v>
      </c>
      <c r="F97" s="40">
        <v>1</v>
      </c>
      <c r="G97" s="40">
        <v>1</v>
      </c>
      <c r="H97" s="40">
        <v>1</v>
      </c>
    </row>
    <row r="98" spans="1:8" s="15" customFormat="1" ht="54.75" customHeight="1">
      <c r="A98" s="5" t="s">
        <v>67</v>
      </c>
      <c r="B98" s="21" t="s">
        <v>281</v>
      </c>
      <c r="C98" s="5" t="s">
        <v>37</v>
      </c>
      <c r="D98" s="40">
        <v>0</v>
      </c>
      <c r="E98" s="40">
        <v>1</v>
      </c>
      <c r="F98" s="40">
        <v>1</v>
      </c>
      <c r="G98" s="40">
        <v>1</v>
      </c>
      <c r="H98" s="40">
        <v>1</v>
      </c>
    </row>
    <row r="99" spans="1:8" s="15" customFormat="1" ht="35.25" customHeight="1">
      <c r="A99" s="5" t="s">
        <v>68</v>
      </c>
      <c r="B99" s="21" t="s">
        <v>69</v>
      </c>
      <c r="C99" s="5" t="s">
        <v>37</v>
      </c>
      <c r="D99" s="40">
        <v>1</v>
      </c>
      <c r="E99" s="40">
        <v>1</v>
      </c>
      <c r="F99" s="40">
        <v>1</v>
      </c>
      <c r="G99" s="40">
        <v>1</v>
      </c>
      <c r="H99" s="40">
        <v>1</v>
      </c>
    </row>
    <row r="100" spans="1:8" s="15" customFormat="1" ht="57.75" customHeight="1">
      <c r="A100" s="5" t="s">
        <v>70</v>
      </c>
      <c r="B100" s="21" t="s">
        <v>72</v>
      </c>
      <c r="C100" s="5" t="s">
        <v>71</v>
      </c>
      <c r="D100" s="38">
        <v>834</v>
      </c>
      <c r="E100" s="38">
        <v>821</v>
      </c>
      <c r="F100" s="38">
        <v>804.9</v>
      </c>
      <c r="G100" s="38">
        <v>804.9</v>
      </c>
      <c r="H100" s="38">
        <v>804.9</v>
      </c>
    </row>
    <row r="101" spans="1:8" s="15" customFormat="1" ht="54" customHeight="1">
      <c r="A101" s="5" t="s">
        <v>381</v>
      </c>
      <c r="B101" s="21" t="s">
        <v>78</v>
      </c>
      <c r="C101" s="5" t="s">
        <v>71</v>
      </c>
      <c r="D101" s="38">
        <v>464.55</v>
      </c>
      <c r="E101" s="38">
        <v>413.2</v>
      </c>
      <c r="F101" s="38">
        <v>456.13</v>
      </c>
      <c r="G101" s="38">
        <v>429.29</v>
      </c>
      <c r="H101" s="38">
        <v>429.29</v>
      </c>
    </row>
    <row r="102" spans="1:8" s="15" customFormat="1" ht="51" customHeight="1">
      <c r="A102" s="5" t="s">
        <v>380</v>
      </c>
      <c r="B102" s="21" t="s">
        <v>76</v>
      </c>
      <c r="C102" s="5" t="s">
        <v>71</v>
      </c>
      <c r="D102" s="38">
        <v>31.6</v>
      </c>
      <c r="E102" s="38">
        <v>0</v>
      </c>
      <c r="F102" s="38">
        <v>0</v>
      </c>
      <c r="G102" s="38">
        <v>0</v>
      </c>
      <c r="H102" s="38">
        <v>0</v>
      </c>
    </row>
    <row r="103" spans="1:8" s="15" customFormat="1" ht="51" customHeight="1">
      <c r="A103" s="5" t="s">
        <v>379</v>
      </c>
      <c r="B103" s="21" t="s">
        <v>77</v>
      </c>
      <c r="C103" s="5" t="s">
        <v>71</v>
      </c>
      <c r="D103" s="38">
        <v>10.5</v>
      </c>
      <c r="E103" s="38">
        <v>14.6</v>
      </c>
      <c r="F103" s="38">
        <v>0</v>
      </c>
      <c r="G103" s="38">
        <v>0</v>
      </c>
      <c r="H103" s="38">
        <v>0</v>
      </c>
    </row>
    <row r="104" spans="1:8" s="15" customFormat="1" ht="49.5" customHeight="1">
      <c r="A104" s="5" t="s">
        <v>377</v>
      </c>
      <c r="B104" s="21" t="s">
        <v>309</v>
      </c>
      <c r="C104" s="5" t="s">
        <v>71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</row>
    <row r="105" spans="1:8" s="15" customFormat="1" ht="54.75" customHeight="1">
      <c r="A105" s="5" t="s">
        <v>378</v>
      </c>
      <c r="B105" s="21" t="s">
        <v>76</v>
      </c>
      <c r="C105" s="5" t="s">
        <v>71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</row>
    <row r="106" spans="1:8" s="15" customFormat="1" ht="58.5" customHeight="1">
      <c r="A106" s="5" t="s">
        <v>382</v>
      </c>
      <c r="B106" s="21" t="s">
        <v>77</v>
      </c>
      <c r="C106" s="5" t="s">
        <v>71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</row>
    <row r="107" spans="1:8" s="15" customFormat="1" ht="60" customHeight="1">
      <c r="A107" s="5" t="s">
        <v>79</v>
      </c>
      <c r="B107" s="21" t="s">
        <v>80</v>
      </c>
      <c r="C107" s="5" t="s">
        <v>71</v>
      </c>
      <c r="D107" s="38">
        <v>89.7</v>
      </c>
      <c r="E107" s="38">
        <v>64.6</v>
      </c>
      <c r="F107" s="38">
        <v>38.5</v>
      </c>
      <c r="G107" s="38">
        <v>25.6</v>
      </c>
      <c r="H107" s="38">
        <v>25.6</v>
      </c>
    </row>
    <row r="108" spans="1:8" s="15" customFormat="1" ht="61.5" customHeight="1">
      <c r="A108" s="5" t="s">
        <v>383</v>
      </c>
      <c r="B108" s="21" t="s">
        <v>73</v>
      </c>
      <c r="C108" s="5" t="s">
        <v>71</v>
      </c>
      <c r="D108" s="38">
        <v>0</v>
      </c>
      <c r="E108" s="38">
        <v>25.86</v>
      </c>
      <c r="F108" s="38">
        <v>0</v>
      </c>
      <c r="G108" s="38">
        <v>0</v>
      </c>
      <c r="H108" s="38">
        <v>0</v>
      </c>
    </row>
    <row r="109" spans="1:8" s="15" customFormat="1" ht="54.75" customHeight="1">
      <c r="A109" s="5" t="s">
        <v>384</v>
      </c>
      <c r="B109" s="21" t="s">
        <v>74</v>
      </c>
      <c r="C109" s="5" t="s">
        <v>71</v>
      </c>
      <c r="D109" s="38">
        <v>25.6</v>
      </c>
      <c r="E109" s="38">
        <v>0</v>
      </c>
      <c r="F109" s="38">
        <v>0</v>
      </c>
      <c r="G109" s="38">
        <v>0</v>
      </c>
      <c r="H109" s="38">
        <v>0</v>
      </c>
    </row>
    <row r="110" spans="1:8" s="15" customFormat="1" ht="55.5" customHeight="1">
      <c r="A110" s="5" t="s">
        <v>75</v>
      </c>
      <c r="B110" s="21" t="s">
        <v>81</v>
      </c>
      <c r="C110" s="5" t="s">
        <v>38</v>
      </c>
      <c r="D110" s="38">
        <v>159.3</v>
      </c>
      <c r="E110" s="38">
        <v>158.8</v>
      </c>
      <c r="F110" s="38">
        <v>151.5</v>
      </c>
      <c r="G110" s="38">
        <v>151.5</v>
      </c>
      <c r="H110" s="38">
        <v>151.5</v>
      </c>
    </row>
    <row r="111" spans="1:8" s="15" customFormat="1" ht="57" customHeight="1">
      <c r="A111" s="5" t="s">
        <v>385</v>
      </c>
      <c r="B111" s="21" t="s">
        <v>82</v>
      </c>
      <c r="C111" s="5" t="s">
        <v>38</v>
      </c>
      <c r="D111" s="38">
        <v>20.9</v>
      </c>
      <c r="E111" s="38">
        <v>21</v>
      </c>
      <c r="F111" s="38">
        <v>19.7</v>
      </c>
      <c r="G111" s="38">
        <v>19.7</v>
      </c>
      <c r="H111" s="38">
        <v>19.7</v>
      </c>
    </row>
    <row r="112" spans="1:8" s="15" customFormat="1" ht="36" customHeight="1">
      <c r="A112" s="5" t="s">
        <v>389</v>
      </c>
      <c r="B112" s="21" t="s">
        <v>307</v>
      </c>
      <c r="C112" s="5" t="s">
        <v>38</v>
      </c>
      <c r="D112" s="38">
        <v>6.4</v>
      </c>
      <c r="E112" s="38">
        <v>6.1</v>
      </c>
      <c r="F112" s="38">
        <v>5.8</v>
      </c>
      <c r="G112" s="38">
        <v>5.8</v>
      </c>
      <c r="H112" s="38">
        <v>5.8</v>
      </c>
    </row>
    <row r="113" spans="1:8" s="15" customFormat="1" ht="54.75" customHeight="1">
      <c r="A113" s="5" t="s">
        <v>386</v>
      </c>
      <c r="B113" s="21" t="s">
        <v>83</v>
      </c>
      <c r="C113" s="5" t="s">
        <v>38</v>
      </c>
      <c r="D113" s="38">
        <v>70.8</v>
      </c>
      <c r="E113" s="38">
        <v>70</v>
      </c>
      <c r="F113" s="38">
        <v>65.8</v>
      </c>
      <c r="G113" s="38">
        <v>65.8</v>
      </c>
      <c r="H113" s="38">
        <v>65.8</v>
      </c>
    </row>
    <row r="114" spans="1:8" s="15" customFormat="1" ht="39" customHeight="1">
      <c r="A114" s="5" t="s">
        <v>388</v>
      </c>
      <c r="B114" s="21" t="s">
        <v>282</v>
      </c>
      <c r="C114" s="5" t="s">
        <v>38</v>
      </c>
      <c r="D114" s="38">
        <v>8</v>
      </c>
      <c r="E114" s="38">
        <v>8.1</v>
      </c>
      <c r="F114" s="38">
        <v>7.6</v>
      </c>
      <c r="G114" s="38">
        <v>7.6</v>
      </c>
      <c r="H114" s="38">
        <v>7.6</v>
      </c>
    </row>
    <row r="115" spans="1:8" s="15" customFormat="1" ht="53.25" customHeight="1">
      <c r="A115" s="5" t="s">
        <v>387</v>
      </c>
      <c r="B115" s="21" t="s">
        <v>294</v>
      </c>
      <c r="C115" s="5" t="s">
        <v>38</v>
      </c>
      <c r="D115" s="38">
        <v>67.6</v>
      </c>
      <c r="E115" s="38">
        <v>67.8</v>
      </c>
      <c r="F115" s="38">
        <v>63.6</v>
      </c>
      <c r="G115" s="38">
        <v>63.6</v>
      </c>
      <c r="H115" s="38">
        <v>63.6</v>
      </c>
    </row>
    <row r="116" spans="1:8" s="15" customFormat="1" ht="35.25" customHeight="1">
      <c r="A116" s="5" t="s">
        <v>84</v>
      </c>
      <c r="B116" s="21" t="s">
        <v>85</v>
      </c>
      <c r="C116" s="5" t="s">
        <v>15</v>
      </c>
      <c r="D116" s="38">
        <v>10.9</v>
      </c>
      <c r="E116" s="38">
        <v>10</v>
      </c>
      <c r="F116" s="38">
        <v>9.8</v>
      </c>
      <c r="G116" s="38">
        <v>9.5</v>
      </c>
      <c r="H116" s="38">
        <v>9.4</v>
      </c>
    </row>
    <row r="117" spans="1:8" s="15" customFormat="1" ht="33.75" customHeight="1">
      <c r="A117" s="5" t="s">
        <v>86</v>
      </c>
      <c r="B117" s="21" t="s">
        <v>390</v>
      </c>
      <c r="C117" s="5" t="s">
        <v>15</v>
      </c>
      <c r="D117" s="38">
        <v>343.9</v>
      </c>
      <c r="E117" s="38">
        <v>327.2</v>
      </c>
      <c r="F117" s="38">
        <v>330</v>
      </c>
      <c r="G117" s="38">
        <v>332</v>
      </c>
      <c r="H117" s="38">
        <v>332</v>
      </c>
    </row>
    <row r="118" spans="1:8" s="15" customFormat="1" ht="34.5" customHeight="1">
      <c r="A118" s="5" t="s">
        <v>87</v>
      </c>
      <c r="B118" s="21" t="s">
        <v>88</v>
      </c>
      <c r="C118" s="5" t="s">
        <v>37</v>
      </c>
      <c r="D118" s="38">
        <v>56</v>
      </c>
      <c r="E118" s="38">
        <v>53.9</v>
      </c>
      <c r="F118" s="38">
        <v>50.6</v>
      </c>
      <c r="G118" s="38">
        <v>46.1</v>
      </c>
      <c r="H118" s="38">
        <v>46.1</v>
      </c>
    </row>
    <row r="119" spans="1:8" s="15" customFormat="1" ht="51" customHeight="1">
      <c r="A119" s="5" t="s">
        <v>89</v>
      </c>
      <c r="B119" s="21" t="s">
        <v>391</v>
      </c>
      <c r="C119" s="5" t="s">
        <v>21</v>
      </c>
      <c r="D119" s="38">
        <v>422.5</v>
      </c>
      <c r="E119" s="38">
        <v>487.4</v>
      </c>
      <c r="F119" s="38">
        <f>E119*1.105</f>
        <v>538.577</v>
      </c>
      <c r="G119" s="38">
        <f>F119*1.07</f>
        <v>576.2773900000001</v>
      </c>
      <c r="H119" s="38">
        <f>G119*1.064</f>
        <v>613.1591429600002</v>
      </c>
    </row>
    <row r="120" spans="1:8" s="15" customFormat="1" ht="40.5" customHeight="1">
      <c r="A120" s="5" t="s">
        <v>90</v>
      </c>
      <c r="B120" s="21" t="s">
        <v>392</v>
      </c>
      <c r="C120" s="5" t="s">
        <v>21</v>
      </c>
      <c r="D120" s="38">
        <v>47.62</v>
      </c>
      <c r="E120" s="38">
        <v>53.9</v>
      </c>
      <c r="F120" s="38">
        <f>E120*1.105</f>
        <v>59.5595</v>
      </c>
      <c r="G120" s="38">
        <f>F120*1.07</f>
        <v>63.72866500000001</v>
      </c>
      <c r="H120" s="38">
        <f>G120*1.064</f>
        <v>67.80729956</v>
      </c>
    </row>
    <row r="121" spans="1:8" s="15" customFormat="1" ht="38.25" customHeight="1">
      <c r="A121" s="5" t="s">
        <v>91</v>
      </c>
      <c r="B121" s="21" t="s">
        <v>393</v>
      </c>
      <c r="C121" s="5"/>
      <c r="D121" s="38"/>
      <c r="E121" s="38"/>
      <c r="F121" s="38"/>
      <c r="G121" s="38"/>
      <c r="H121" s="38"/>
    </row>
    <row r="122" spans="1:8" s="15" customFormat="1" ht="30" customHeight="1">
      <c r="A122" s="5" t="s">
        <v>394</v>
      </c>
      <c r="B122" s="21" t="s">
        <v>279</v>
      </c>
      <c r="C122" s="5" t="s">
        <v>92</v>
      </c>
      <c r="D122" s="41">
        <v>1.89</v>
      </c>
      <c r="E122" s="41">
        <v>1.687</v>
      </c>
      <c r="F122" s="41">
        <v>1.538</v>
      </c>
      <c r="G122" s="41">
        <v>1.462</v>
      </c>
      <c r="H122" s="41">
        <v>1.462</v>
      </c>
    </row>
    <row r="123" spans="1:8" s="15" customFormat="1" ht="26.25" customHeight="1">
      <c r="A123" s="5" t="s">
        <v>395</v>
      </c>
      <c r="B123" s="21" t="s">
        <v>93</v>
      </c>
      <c r="C123" s="5" t="s">
        <v>94</v>
      </c>
      <c r="D123" s="41">
        <v>6.1413</v>
      </c>
      <c r="E123" s="41">
        <v>6.055</v>
      </c>
      <c r="F123" s="41">
        <v>9</v>
      </c>
      <c r="G123" s="41">
        <v>9</v>
      </c>
      <c r="H123" s="41">
        <v>9</v>
      </c>
    </row>
    <row r="124" spans="1:8" s="15" customFormat="1" ht="30.75" customHeight="1">
      <c r="A124" s="5" t="s">
        <v>396</v>
      </c>
      <c r="B124" s="21" t="s">
        <v>95</v>
      </c>
      <c r="C124" s="5" t="s">
        <v>96</v>
      </c>
      <c r="D124" s="41">
        <v>0.6517</v>
      </c>
      <c r="E124" s="41">
        <v>0.773</v>
      </c>
      <c r="F124" s="41">
        <v>0.78</v>
      </c>
      <c r="G124" s="41">
        <v>0.78</v>
      </c>
      <c r="H124" s="41">
        <v>0.8</v>
      </c>
    </row>
    <row r="125" spans="1:8" s="15" customFormat="1" ht="27" customHeight="1">
      <c r="A125" s="5" t="s">
        <v>397</v>
      </c>
      <c r="B125" s="21" t="s">
        <v>97</v>
      </c>
      <c r="C125" s="5" t="s">
        <v>98</v>
      </c>
      <c r="D125" s="41">
        <v>0.2382</v>
      </c>
      <c r="E125" s="41">
        <v>0.224</v>
      </c>
      <c r="F125" s="41">
        <v>0.26</v>
      </c>
      <c r="G125" s="41">
        <v>0.26</v>
      </c>
      <c r="H125" s="41">
        <v>0.26</v>
      </c>
    </row>
    <row r="126" spans="1:8" s="15" customFormat="1" ht="37.5" customHeight="1">
      <c r="A126" s="28" t="s">
        <v>99</v>
      </c>
      <c r="B126" s="21" t="s">
        <v>398</v>
      </c>
      <c r="C126" s="5"/>
      <c r="D126" s="38"/>
      <c r="E126" s="38"/>
      <c r="F126" s="38"/>
      <c r="G126" s="38"/>
      <c r="H126" s="38"/>
    </row>
    <row r="127" spans="1:8" s="15" customFormat="1" ht="28.5" customHeight="1">
      <c r="A127" s="5" t="s">
        <v>399</v>
      </c>
      <c r="B127" s="21" t="s">
        <v>279</v>
      </c>
      <c r="C127" s="5" t="s">
        <v>21</v>
      </c>
      <c r="D127" s="42">
        <v>901.2</v>
      </c>
      <c r="E127" s="42">
        <v>1132.3</v>
      </c>
      <c r="F127" s="38">
        <f>1.038*E127*0.45*1.342+0.43*E127*1.105</f>
        <v>1247.7925618600002</v>
      </c>
      <c r="G127" s="38">
        <f>1.026*F127*0.57+0.43*F127*1.07</f>
        <v>1303.8434037387512</v>
      </c>
      <c r="H127" s="38">
        <f>1*G127*0.57+0.43*G127*1.064</f>
        <v>1339.7251742096416</v>
      </c>
    </row>
    <row r="128" spans="1:8" s="15" customFormat="1" ht="30" customHeight="1">
      <c r="A128" s="5" t="s">
        <v>400</v>
      </c>
      <c r="B128" s="21" t="s">
        <v>93</v>
      </c>
      <c r="C128" s="5" t="s">
        <v>21</v>
      </c>
      <c r="D128" s="42">
        <v>152.4</v>
      </c>
      <c r="E128" s="42">
        <v>148.5</v>
      </c>
      <c r="F128" s="38">
        <f>1.038*E128*0.46*1.342+0.4*E128*1.105</f>
        <v>160.79255676000002</v>
      </c>
      <c r="G128" s="38">
        <f>1.026*F128*0.6+0.4*F128*1.07</f>
        <v>167.80311223473603</v>
      </c>
      <c r="H128" s="38">
        <f>1*G128*0.6+0.4*G128*1.064</f>
        <v>172.0988719079453</v>
      </c>
    </row>
    <row r="129" spans="1:8" s="15" customFormat="1" ht="29.25" customHeight="1">
      <c r="A129" s="5" t="s">
        <v>401</v>
      </c>
      <c r="B129" s="21" t="s">
        <v>95</v>
      </c>
      <c r="C129" s="5" t="s">
        <v>21</v>
      </c>
      <c r="D129" s="42">
        <v>240.9</v>
      </c>
      <c r="E129" s="42">
        <v>209.8</v>
      </c>
      <c r="F129" s="38">
        <f>1.038*E129*0.43*1.342+0.45*E129*1.105</f>
        <v>229.99079114400004</v>
      </c>
      <c r="G129" s="38">
        <f>1.026*F129*0.55+0.45*F129*1.07</f>
        <v>240.52436937839528</v>
      </c>
      <c r="H129" s="38">
        <f>1*G129*0.55+0.45*G129*1.064</f>
        <v>247.45147121649308</v>
      </c>
    </row>
    <row r="130" spans="1:8" s="15" customFormat="1" ht="29.25" customHeight="1">
      <c r="A130" s="5" t="s">
        <v>402</v>
      </c>
      <c r="B130" s="21" t="s">
        <v>97</v>
      </c>
      <c r="C130" s="5" t="s">
        <v>21</v>
      </c>
      <c r="D130" s="42">
        <v>371.4</v>
      </c>
      <c r="E130" s="42">
        <v>398.2</v>
      </c>
      <c r="F130" s="38">
        <f>1.038*E130*0.7*1.342+0.13*E130*1.105</f>
        <v>445.48513504</v>
      </c>
      <c r="G130" s="38">
        <f>1.026*F130*0.87+0.13*F130*1.07</f>
        <v>459.6159235234688</v>
      </c>
      <c r="H130" s="38">
        <f>1*G130*0.87+0.13*G130*1.064</f>
        <v>463.43992800718405</v>
      </c>
    </row>
    <row r="131" spans="1:8" s="15" customFormat="1" ht="43.5" customHeight="1">
      <c r="A131" s="28" t="s">
        <v>100</v>
      </c>
      <c r="B131" s="21" t="s">
        <v>283</v>
      </c>
      <c r="C131" s="5" t="s">
        <v>37</v>
      </c>
      <c r="D131" s="40">
        <v>1</v>
      </c>
      <c r="E131" s="40">
        <v>1</v>
      </c>
      <c r="F131" s="40">
        <v>1</v>
      </c>
      <c r="G131" s="40">
        <v>1</v>
      </c>
      <c r="H131" s="40">
        <v>1</v>
      </c>
    </row>
    <row r="132" spans="1:8" s="15" customFormat="1" ht="41.25" customHeight="1">
      <c r="A132" s="5" t="s">
        <v>101</v>
      </c>
      <c r="B132" s="21" t="s">
        <v>403</v>
      </c>
      <c r="C132" s="5" t="s">
        <v>299</v>
      </c>
      <c r="D132" s="38">
        <v>23142</v>
      </c>
      <c r="E132" s="38">
        <v>26954</v>
      </c>
      <c r="F132" s="38">
        <v>20988</v>
      </c>
      <c r="G132" s="38">
        <v>18621</v>
      </c>
      <c r="H132" s="38">
        <v>17276</v>
      </c>
    </row>
    <row r="133" spans="1:8" s="15" customFormat="1" ht="51" customHeight="1">
      <c r="A133" s="5" t="s">
        <v>102</v>
      </c>
      <c r="B133" s="21" t="s">
        <v>404</v>
      </c>
      <c r="C133" s="5" t="s">
        <v>299</v>
      </c>
      <c r="D133" s="38">
        <v>65</v>
      </c>
      <c r="E133" s="38">
        <v>599</v>
      </c>
      <c r="F133" s="38"/>
      <c r="G133" s="38"/>
      <c r="H133" s="38"/>
    </row>
    <row r="134" spans="1:8" s="15" customFormat="1" ht="39.75" customHeight="1">
      <c r="A134" s="5" t="s">
        <v>103</v>
      </c>
      <c r="B134" s="21" t="s">
        <v>405</v>
      </c>
      <c r="C134" s="5" t="s">
        <v>299</v>
      </c>
      <c r="D134" s="38">
        <v>28123</v>
      </c>
      <c r="E134" s="38">
        <v>31295</v>
      </c>
      <c r="F134" s="38">
        <v>19609</v>
      </c>
      <c r="G134" s="38">
        <v>18394</v>
      </c>
      <c r="H134" s="38">
        <v>17150</v>
      </c>
    </row>
    <row r="135" spans="1:8" s="15" customFormat="1" ht="51.75" customHeight="1">
      <c r="A135" s="5" t="s">
        <v>104</v>
      </c>
      <c r="B135" s="21" t="s">
        <v>406</v>
      </c>
      <c r="C135" s="5" t="s">
        <v>299</v>
      </c>
      <c r="D135" s="38">
        <v>12317</v>
      </c>
      <c r="E135" s="38">
        <v>13242</v>
      </c>
      <c r="F135" s="38">
        <v>11707</v>
      </c>
      <c r="G135" s="38">
        <v>11707</v>
      </c>
      <c r="H135" s="38">
        <v>11707</v>
      </c>
    </row>
    <row r="136" spans="1:8" s="15" customFormat="1" ht="48" customHeight="1">
      <c r="A136" s="5"/>
      <c r="B136" s="23" t="s">
        <v>280</v>
      </c>
      <c r="C136" s="5"/>
      <c r="D136" s="38"/>
      <c r="E136" s="38"/>
      <c r="F136" s="38"/>
      <c r="G136" s="38"/>
      <c r="H136" s="38"/>
    </row>
    <row r="137" spans="1:8" s="15" customFormat="1" ht="50.25" customHeight="1" collapsed="1">
      <c r="A137" s="5" t="s">
        <v>105</v>
      </c>
      <c r="B137" s="21" t="s">
        <v>106</v>
      </c>
      <c r="C137" s="5" t="s">
        <v>407</v>
      </c>
      <c r="D137" s="38">
        <v>82</v>
      </c>
      <c r="E137" s="38">
        <v>82</v>
      </c>
      <c r="F137" s="38">
        <v>83</v>
      </c>
      <c r="G137" s="38">
        <v>84</v>
      </c>
      <c r="H137" s="38">
        <v>85</v>
      </c>
    </row>
    <row r="138" spans="1:8" s="15" customFormat="1" ht="46.5" customHeight="1">
      <c r="A138" s="5" t="s">
        <v>108</v>
      </c>
      <c r="B138" s="21" t="s">
        <v>107</v>
      </c>
      <c r="C138" s="5" t="s">
        <v>38</v>
      </c>
      <c r="D138" s="49">
        <v>1353</v>
      </c>
      <c r="E138" s="50">
        <v>1394</v>
      </c>
      <c r="F138" s="50">
        <v>1414</v>
      </c>
      <c r="G138" s="50">
        <v>1436</v>
      </c>
      <c r="H138" s="51">
        <v>1536</v>
      </c>
    </row>
    <row r="139" spans="1:8" s="15" customFormat="1" ht="70.5" customHeight="1">
      <c r="A139" s="5" t="s">
        <v>109</v>
      </c>
      <c r="B139" s="21" t="s">
        <v>110</v>
      </c>
      <c r="C139" s="5" t="s">
        <v>38</v>
      </c>
      <c r="D139" s="49">
        <v>0</v>
      </c>
      <c r="E139" s="49">
        <v>0</v>
      </c>
      <c r="F139" s="50">
        <v>0</v>
      </c>
      <c r="G139" s="50">
        <v>0</v>
      </c>
      <c r="H139" s="51">
        <v>0</v>
      </c>
    </row>
    <row r="140" spans="1:8" s="15" customFormat="1" ht="73.5" customHeight="1">
      <c r="A140" s="5" t="s">
        <v>408</v>
      </c>
      <c r="B140" s="21" t="s">
        <v>409</v>
      </c>
      <c r="C140" s="5" t="s">
        <v>38</v>
      </c>
      <c r="D140" s="49">
        <v>0</v>
      </c>
      <c r="E140" s="50">
        <v>0</v>
      </c>
      <c r="F140" s="50">
        <v>0</v>
      </c>
      <c r="G140" s="50">
        <v>0</v>
      </c>
      <c r="H140" s="51">
        <v>0</v>
      </c>
    </row>
    <row r="141" spans="1:8" s="15" customFormat="1" ht="27.75" customHeight="1">
      <c r="A141" s="5" t="s">
        <v>111</v>
      </c>
      <c r="B141" s="21" t="s">
        <v>112</v>
      </c>
      <c r="C141" s="5" t="s">
        <v>38</v>
      </c>
      <c r="D141" s="49">
        <v>1665</v>
      </c>
      <c r="E141" s="50">
        <v>1728</v>
      </c>
      <c r="F141" s="50">
        <v>1788</v>
      </c>
      <c r="G141" s="50">
        <v>1848</v>
      </c>
      <c r="H141" s="51">
        <v>1910</v>
      </c>
    </row>
    <row r="142" spans="1:8" s="15" customFormat="1" ht="54.75" customHeight="1">
      <c r="A142" s="5" t="s">
        <v>113</v>
      </c>
      <c r="B142" s="21" t="s">
        <v>410</v>
      </c>
      <c r="C142" s="5" t="s">
        <v>3</v>
      </c>
      <c r="D142" s="49">
        <v>8.8</v>
      </c>
      <c r="E142" s="50">
        <v>10.1</v>
      </c>
      <c r="F142" s="50">
        <v>10</v>
      </c>
      <c r="G142" s="50">
        <v>10</v>
      </c>
      <c r="H142" s="51">
        <v>8</v>
      </c>
    </row>
    <row r="143" spans="1:8" s="15" customFormat="1" ht="39" customHeight="1">
      <c r="A143" s="5" t="s">
        <v>114</v>
      </c>
      <c r="B143" s="21" t="s">
        <v>115</v>
      </c>
      <c r="C143" s="5" t="s">
        <v>37</v>
      </c>
      <c r="D143" s="52">
        <v>0.59</v>
      </c>
      <c r="E143" s="46">
        <v>0.65</v>
      </c>
      <c r="F143" s="53">
        <v>0.65</v>
      </c>
      <c r="G143" s="46">
        <v>0.66</v>
      </c>
      <c r="H143" s="46">
        <v>0.68</v>
      </c>
    </row>
    <row r="144" spans="1:8" s="15" customFormat="1" ht="27.75" customHeight="1">
      <c r="A144" s="5" t="s">
        <v>116</v>
      </c>
      <c r="B144" s="21" t="s">
        <v>117</v>
      </c>
      <c r="C144" s="5" t="s">
        <v>37</v>
      </c>
      <c r="D144" s="52">
        <v>31</v>
      </c>
      <c r="E144" s="46">
        <v>31</v>
      </c>
      <c r="F144" s="53">
        <v>31</v>
      </c>
      <c r="G144" s="46">
        <v>31</v>
      </c>
      <c r="H144" s="46">
        <v>32</v>
      </c>
    </row>
    <row r="145" spans="1:8" s="15" customFormat="1" ht="39" customHeight="1">
      <c r="A145" s="5" t="s">
        <v>118</v>
      </c>
      <c r="B145" s="21" t="s">
        <v>119</v>
      </c>
      <c r="C145" s="5" t="s">
        <v>37</v>
      </c>
      <c r="D145" s="52">
        <v>5</v>
      </c>
      <c r="E145" s="46">
        <v>7</v>
      </c>
      <c r="F145" s="53">
        <v>5</v>
      </c>
      <c r="G145" s="46">
        <v>5</v>
      </c>
      <c r="H145" s="46">
        <v>4</v>
      </c>
    </row>
    <row r="146" spans="1:8" s="15" customFormat="1" ht="49.5" customHeight="1">
      <c r="A146" s="5" t="s">
        <v>120</v>
      </c>
      <c r="B146" s="21" t="s">
        <v>411</v>
      </c>
      <c r="C146" s="5" t="s">
        <v>3</v>
      </c>
      <c r="D146" s="52">
        <v>33.9</v>
      </c>
      <c r="E146" s="46">
        <v>30.6</v>
      </c>
      <c r="F146" s="53">
        <v>34.7</v>
      </c>
      <c r="G146" s="46">
        <v>35.7</v>
      </c>
      <c r="H146" s="46">
        <v>36.7</v>
      </c>
    </row>
    <row r="147" spans="1:8" s="15" customFormat="1" ht="39" customHeight="1">
      <c r="A147" s="5" t="s">
        <v>121</v>
      </c>
      <c r="B147" s="21" t="s">
        <v>412</v>
      </c>
      <c r="C147" s="5" t="s">
        <v>299</v>
      </c>
      <c r="D147" s="38">
        <v>54201</v>
      </c>
      <c r="E147" s="38">
        <v>58476</v>
      </c>
      <c r="F147" s="38">
        <v>60259</v>
      </c>
      <c r="G147" s="38">
        <v>58513</v>
      </c>
      <c r="H147" s="38">
        <v>57141</v>
      </c>
    </row>
    <row r="148" spans="1:8" s="15" customFormat="1" ht="54" customHeight="1">
      <c r="A148" s="5" t="s">
        <v>122</v>
      </c>
      <c r="B148" s="21" t="s">
        <v>413</v>
      </c>
      <c r="C148" s="5" t="s">
        <v>299</v>
      </c>
      <c r="D148" s="38">
        <v>403</v>
      </c>
      <c r="E148" s="38">
        <v>735</v>
      </c>
      <c r="F148" s="38">
        <v>100</v>
      </c>
      <c r="G148" s="38"/>
      <c r="H148" s="38"/>
    </row>
    <row r="149" spans="1:8" s="15" customFormat="1" ht="38.25" customHeight="1">
      <c r="A149" s="5" t="s">
        <v>123</v>
      </c>
      <c r="B149" s="21" t="s">
        <v>414</v>
      </c>
      <c r="C149" s="5" t="s">
        <v>299</v>
      </c>
      <c r="D149" s="38">
        <v>41371</v>
      </c>
      <c r="E149" s="38">
        <v>41906</v>
      </c>
      <c r="F149" s="38">
        <v>44735</v>
      </c>
      <c r="G149" s="38">
        <v>44735</v>
      </c>
      <c r="H149" s="38">
        <v>44735</v>
      </c>
    </row>
    <row r="150" spans="1:8" s="15" customFormat="1" ht="42" customHeight="1">
      <c r="A150" s="5"/>
      <c r="B150" s="23" t="s">
        <v>124</v>
      </c>
      <c r="C150" s="5"/>
      <c r="D150" s="38"/>
      <c r="E150" s="38"/>
      <c r="F150" s="38"/>
      <c r="G150" s="38"/>
      <c r="H150" s="38"/>
    </row>
    <row r="151" spans="1:8" s="15" customFormat="1" ht="59.25" customHeight="1">
      <c r="A151" s="5" t="s">
        <v>125</v>
      </c>
      <c r="B151" s="21" t="s">
        <v>126</v>
      </c>
      <c r="C151" s="5" t="s">
        <v>407</v>
      </c>
      <c r="D151" s="38">
        <v>81</v>
      </c>
      <c r="E151" s="38">
        <v>81</v>
      </c>
      <c r="F151" s="38">
        <v>82</v>
      </c>
      <c r="G151" s="38">
        <v>83</v>
      </c>
      <c r="H151" s="38">
        <v>84</v>
      </c>
    </row>
    <row r="152" spans="1:8" s="15" customFormat="1" ht="59.25" customHeight="1">
      <c r="A152" s="5" t="s">
        <v>128</v>
      </c>
      <c r="B152" s="21" t="s">
        <v>127</v>
      </c>
      <c r="C152" s="5" t="s">
        <v>407</v>
      </c>
      <c r="D152" s="38">
        <v>74</v>
      </c>
      <c r="E152" s="38">
        <v>74</v>
      </c>
      <c r="F152" s="38">
        <v>75</v>
      </c>
      <c r="G152" s="38">
        <v>76</v>
      </c>
      <c r="H152" s="38">
        <v>77</v>
      </c>
    </row>
    <row r="153" spans="1:8" s="15" customFormat="1" ht="74.25" customHeight="1">
      <c r="A153" s="5" t="s">
        <v>129</v>
      </c>
      <c r="B153" s="21" t="s">
        <v>459</v>
      </c>
      <c r="C153" s="5" t="s">
        <v>3</v>
      </c>
      <c r="D153" s="54">
        <v>99.6</v>
      </c>
      <c r="E153" s="54">
        <v>98.6</v>
      </c>
      <c r="F153" s="54">
        <v>99.6</v>
      </c>
      <c r="G153" s="54">
        <v>99.6</v>
      </c>
      <c r="H153" s="54">
        <v>99.6</v>
      </c>
    </row>
    <row r="154" spans="1:8" s="15" customFormat="1" ht="36" customHeight="1">
      <c r="A154" s="5" t="s">
        <v>130</v>
      </c>
      <c r="B154" s="21" t="s">
        <v>131</v>
      </c>
      <c r="C154" s="5" t="s">
        <v>38</v>
      </c>
      <c r="D154" s="46">
        <v>265</v>
      </c>
      <c r="E154" s="55">
        <v>243</v>
      </c>
      <c r="F154" s="53">
        <v>240</v>
      </c>
      <c r="G154" s="46">
        <v>256</v>
      </c>
      <c r="H154" s="46">
        <v>244</v>
      </c>
    </row>
    <row r="155" spans="1:8" s="15" customFormat="1" ht="39" customHeight="1">
      <c r="A155" s="5" t="s">
        <v>132</v>
      </c>
      <c r="B155" s="21" t="s">
        <v>461</v>
      </c>
      <c r="C155" s="5" t="s">
        <v>38</v>
      </c>
      <c r="D155" s="46">
        <v>264</v>
      </c>
      <c r="E155" s="55">
        <v>242</v>
      </c>
      <c r="F155" s="53">
        <v>239</v>
      </c>
      <c r="G155" s="46">
        <v>255</v>
      </c>
      <c r="H155" s="46">
        <v>243</v>
      </c>
    </row>
    <row r="156" spans="1:8" s="15" customFormat="1" ht="39" customHeight="1">
      <c r="A156" s="5" t="s">
        <v>133</v>
      </c>
      <c r="B156" s="21" t="s">
        <v>460</v>
      </c>
      <c r="C156" s="5" t="s">
        <v>38</v>
      </c>
      <c r="D156" s="46">
        <v>265</v>
      </c>
      <c r="E156" s="55">
        <v>243</v>
      </c>
      <c r="F156" s="53">
        <v>240</v>
      </c>
      <c r="G156" s="46">
        <v>256</v>
      </c>
      <c r="H156" s="46">
        <v>244</v>
      </c>
    </row>
    <row r="157" spans="1:8" s="15" customFormat="1" ht="39.75" customHeight="1">
      <c r="A157" s="5" t="s">
        <v>134</v>
      </c>
      <c r="B157" s="21" t="s">
        <v>135</v>
      </c>
      <c r="C157" s="5" t="s">
        <v>38</v>
      </c>
      <c r="D157" s="46">
        <v>264</v>
      </c>
      <c r="E157" s="55">
        <v>237</v>
      </c>
      <c r="F157" s="53">
        <v>239</v>
      </c>
      <c r="G157" s="46">
        <v>255</v>
      </c>
      <c r="H157" s="46">
        <v>243</v>
      </c>
    </row>
    <row r="158" spans="1:8" s="15" customFormat="1" ht="36" customHeight="1">
      <c r="A158" s="5" t="s">
        <v>137</v>
      </c>
      <c r="B158" s="21" t="s">
        <v>136</v>
      </c>
      <c r="C158" s="5" t="s">
        <v>38</v>
      </c>
      <c r="D158" s="56">
        <v>2</v>
      </c>
      <c r="E158" s="56">
        <v>3</v>
      </c>
      <c r="F158" s="56">
        <v>1</v>
      </c>
      <c r="G158" s="56">
        <v>1</v>
      </c>
      <c r="H158" s="56">
        <v>1</v>
      </c>
    </row>
    <row r="159" spans="1:8" s="15" customFormat="1" ht="27" customHeight="1">
      <c r="A159" s="5" t="s">
        <v>138</v>
      </c>
      <c r="B159" s="21" t="s">
        <v>139</v>
      </c>
      <c r="C159" s="5" t="s">
        <v>38</v>
      </c>
      <c r="D159" s="56">
        <v>264</v>
      </c>
      <c r="E159" s="56">
        <v>223</v>
      </c>
      <c r="F159" s="56">
        <v>231</v>
      </c>
      <c r="G159" s="56">
        <v>256</v>
      </c>
      <c r="H159" s="56">
        <v>244</v>
      </c>
    </row>
    <row r="160" spans="1:8" s="15" customFormat="1" ht="51" customHeight="1">
      <c r="A160" s="5" t="s">
        <v>140</v>
      </c>
      <c r="B160" s="21" t="s">
        <v>310</v>
      </c>
      <c r="C160" s="5" t="s">
        <v>3</v>
      </c>
      <c r="D160" s="57">
        <v>10.4</v>
      </c>
      <c r="E160" s="57">
        <v>8</v>
      </c>
      <c r="F160" s="57">
        <v>7</v>
      </c>
      <c r="G160" s="57">
        <v>6.9</v>
      </c>
      <c r="H160" s="57">
        <v>6.2</v>
      </c>
    </row>
    <row r="161" spans="1:8" s="15" customFormat="1" ht="37.5" customHeight="1">
      <c r="A161" s="5" t="s">
        <v>141</v>
      </c>
      <c r="B161" s="21" t="s">
        <v>318</v>
      </c>
      <c r="C161" s="5" t="s">
        <v>37</v>
      </c>
      <c r="D161" s="58">
        <f>D162</f>
        <v>40</v>
      </c>
      <c r="E161" s="58">
        <f>E162</f>
        <v>38</v>
      </c>
      <c r="F161" s="58">
        <v>0</v>
      </c>
      <c r="G161" s="58">
        <v>0</v>
      </c>
      <c r="H161" s="58">
        <v>0</v>
      </c>
    </row>
    <row r="162" spans="1:8" s="15" customFormat="1" ht="36" customHeight="1">
      <c r="A162" s="5" t="s">
        <v>142</v>
      </c>
      <c r="B162" s="21" t="s">
        <v>319</v>
      </c>
      <c r="C162" s="5" t="s">
        <v>37</v>
      </c>
      <c r="D162" s="58">
        <v>40</v>
      </c>
      <c r="E162" s="58">
        <v>38</v>
      </c>
      <c r="F162" s="58">
        <v>38</v>
      </c>
      <c r="G162" s="58">
        <v>36</v>
      </c>
      <c r="H162" s="58">
        <v>35</v>
      </c>
    </row>
    <row r="163" spans="1:8" s="15" customFormat="1" ht="42" customHeight="1">
      <c r="A163" s="5" t="s">
        <v>143</v>
      </c>
      <c r="B163" s="21" t="s">
        <v>278</v>
      </c>
      <c r="C163" s="5" t="s">
        <v>37</v>
      </c>
      <c r="D163" s="40">
        <v>6</v>
      </c>
      <c r="E163" s="40">
        <v>4</v>
      </c>
      <c r="F163" s="40">
        <v>4</v>
      </c>
      <c r="G163" s="40">
        <v>4</v>
      </c>
      <c r="H163" s="40">
        <v>4</v>
      </c>
    </row>
    <row r="164" spans="1:8" s="15" customFormat="1" ht="37.5" customHeight="1">
      <c r="A164" s="5" t="s">
        <v>144</v>
      </c>
      <c r="B164" s="21" t="s">
        <v>320</v>
      </c>
      <c r="C164" s="5" t="s">
        <v>38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</row>
    <row r="165" spans="1:8" s="15" customFormat="1" ht="33" customHeight="1">
      <c r="A165" s="5" t="s">
        <v>145</v>
      </c>
      <c r="B165" s="21" t="s">
        <v>321</v>
      </c>
      <c r="C165" s="5" t="s">
        <v>38</v>
      </c>
      <c r="D165" s="59">
        <v>4045</v>
      </c>
      <c r="E165" s="60">
        <v>4041</v>
      </c>
      <c r="F165" s="60">
        <v>4109</v>
      </c>
      <c r="G165" s="60">
        <v>4179</v>
      </c>
      <c r="H165" s="60">
        <v>4262</v>
      </c>
    </row>
    <row r="166" spans="1:8" s="15" customFormat="1" ht="37.5" customHeight="1">
      <c r="A166" s="5" t="s">
        <v>146</v>
      </c>
      <c r="B166" s="21" t="s">
        <v>147</v>
      </c>
      <c r="C166" s="5" t="s">
        <v>3</v>
      </c>
      <c r="D166" s="38">
        <v>89.34</v>
      </c>
      <c r="E166" s="38">
        <v>93.05</v>
      </c>
      <c r="F166" s="38">
        <v>100</v>
      </c>
      <c r="G166" s="38">
        <v>100</v>
      </c>
      <c r="H166" s="38">
        <v>100</v>
      </c>
    </row>
    <row r="167" spans="1:8" s="15" customFormat="1" ht="36" customHeight="1">
      <c r="A167" s="5" t="s">
        <v>148</v>
      </c>
      <c r="B167" s="21" t="s">
        <v>322</v>
      </c>
      <c r="C167" s="5" t="s">
        <v>38</v>
      </c>
      <c r="D167" s="38">
        <v>0</v>
      </c>
      <c r="E167" s="38">
        <v>0</v>
      </c>
      <c r="F167" s="38"/>
      <c r="G167" s="38"/>
      <c r="H167" s="38"/>
    </row>
    <row r="168" spans="1:8" s="15" customFormat="1" ht="36" customHeight="1">
      <c r="A168" s="5" t="s">
        <v>149</v>
      </c>
      <c r="B168" s="21" t="s">
        <v>323</v>
      </c>
      <c r="C168" s="5" t="s">
        <v>38</v>
      </c>
      <c r="D168" s="38">
        <v>1023</v>
      </c>
      <c r="E168" s="38">
        <v>933</v>
      </c>
      <c r="F168" s="38">
        <v>913</v>
      </c>
      <c r="G168" s="38">
        <v>901</v>
      </c>
      <c r="H168" s="38">
        <v>895</v>
      </c>
    </row>
    <row r="169" spans="1:8" s="15" customFormat="1" ht="36.75" customHeight="1">
      <c r="A169" s="5" t="s">
        <v>150</v>
      </c>
      <c r="B169" s="21" t="s">
        <v>324</v>
      </c>
      <c r="C169" s="5" t="s">
        <v>38</v>
      </c>
      <c r="D169" s="38">
        <v>0</v>
      </c>
      <c r="E169" s="38">
        <v>0</v>
      </c>
      <c r="F169" s="38"/>
      <c r="G169" s="38"/>
      <c r="H169" s="38"/>
    </row>
    <row r="170" spans="1:8" s="15" customFormat="1" ht="39" customHeight="1">
      <c r="A170" s="5" t="s">
        <v>151</v>
      </c>
      <c r="B170" s="21" t="s">
        <v>325</v>
      </c>
      <c r="C170" s="5" t="s">
        <v>38</v>
      </c>
      <c r="D170" s="38">
        <v>469</v>
      </c>
      <c r="E170" s="38">
        <v>433</v>
      </c>
      <c r="F170" s="38">
        <v>423</v>
      </c>
      <c r="G170" s="38">
        <v>411</v>
      </c>
      <c r="H170" s="38">
        <v>400</v>
      </c>
    </row>
    <row r="171" spans="1:8" s="15" customFormat="1" ht="84" customHeight="1">
      <c r="A171" s="5" t="s">
        <v>152</v>
      </c>
      <c r="B171" s="21" t="s">
        <v>462</v>
      </c>
      <c r="C171" s="5" t="s">
        <v>38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</row>
    <row r="172" spans="1:8" s="15" customFormat="1" ht="81" customHeight="1">
      <c r="A172" s="5" t="s">
        <v>153</v>
      </c>
      <c r="B172" s="21" t="s">
        <v>326</v>
      </c>
      <c r="C172" s="5" t="s">
        <v>38</v>
      </c>
      <c r="D172" s="56">
        <v>537</v>
      </c>
      <c r="E172" s="60">
        <v>482</v>
      </c>
      <c r="F172" s="60">
        <v>472</v>
      </c>
      <c r="G172" s="60">
        <v>472</v>
      </c>
      <c r="H172" s="60">
        <v>477</v>
      </c>
    </row>
    <row r="173" spans="1:8" s="15" customFormat="1" ht="40.5" customHeight="1">
      <c r="A173" s="5" t="s">
        <v>154</v>
      </c>
      <c r="B173" s="21" t="s">
        <v>327</v>
      </c>
      <c r="C173" s="5" t="s">
        <v>37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</row>
    <row r="174" spans="1:8" s="15" customFormat="1" ht="37.5" customHeight="1">
      <c r="A174" s="5" t="s">
        <v>155</v>
      </c>
      <c r="B174" s="21" t="s">
        <v>328</v>
      </c>
      <c r="C174" s="5" t="s">
        <v>37</v>
      </c>
      <c r="D174" s="38">
        <v>300</v>
      </c>
      <c r="E174" s="38">
        <v>292</v>
      </c>
      <c r="F174" s="38">
        <v>289</v>
      </c>
      <c r="G174" s="38">
        <v>291</v>
      </c>
      <c r="H174" s="38">
        <v>292</v>
      </c>
    </row>
    <row r="175" spans="1:8" s="15" customFormat="1" ht="33" customHeight="1">
      <c r="A175" s="5" t="s">
        <v>157</v>
      </c>
      <c r="B175" s="21" t="s">
        <v>156</v>
      </c>
      <c r="C175" s="5" t="s">
        <v>21</v>
      </c>
      <c r="D175" s="57">
        <v>53086.3</v>
      </c>
      <c r="E175" s="38">
        <v>78035.3</v>
      </c>
      <c r="F175" s="38">
        <v>76455</v>
      </c>
      <c r="G175" s="38">
        <v>73119.9</v>
      </c>
      <c r="H175" s="38">
        <v>78434.3</v>
      </c>
    </row>
    <row r="176" spans="1:8" s="15" customFormat="1" ht="39" customHeight="1">
      <c r="A176" s="5" t="s">
        <v>158</v>
      </c>
      <c r="B176" s="21" t="s">
        <v>159</v>
      </c>
      <c r="C176" s="5" t="s">
        <v>299</v>
      </c>
      <c r="D176" s="38">
        <v>218911</v>
      </c>
      <c r="E176" s="38">
        <v>204260</v>
      </c>
      <c r="F176" s="38">
        <v>209870</v>
      </c>
      <c r="G176" s="38">
        <v>202129</v>
      </c>
      <c r="H176" s="38">
        <v>199385</v>
      </c>
    </row>
    <row r="177" spans="1:8" s="15" customFormat="1" ht="49.5" customHeight="1">
      <c r="A177" s="5" t="s">
        <v>160</v>
      </c>
      <c r="B177" s="21" t="s">
        <v>463</v>
      </c>
      <c r="C177" s="5" t="s">
        <v>45</v>
      </c>
      <c r="D177" s="38">
        <v>27246</v>
      </c>
      <c r="E177" s="38">
        <v>3203</v>
      </c>
      <c r="F177" s="38">
        <v>2140</v>
      </c>
      <c r="G177" s="38">
        <v>1940</v>
      </c>
      <c r="H177" s="38">
        <v>1940</v>
      </c>
    </row>
    <row r="178" spans="1:8" s="15" customFormat="1" ht="36" customHeight="1">
      <c r="A178" s="5" t="s">
        <v>161</v>
      </c>
      <c r="B178" s="21" t="s">
        <v>464</v>
      </c>
      <c r="C178" s="5" t="s">
        <v>45</v>
      </c>
      <c r="D178" s="38">
        <v>194729</v>
      </c>
      <c r="E178" s="38">
        <v>200469</v>
      </c>
      <c r="F178" s="38">
        <v>202084</v>
      </c>
      <c r="G178" s="38">
        <v>197500</v>
      </c>
      <c r="H178" s="38">
        <v>194709</v>
      </c>
    </row>
    <row r="179" spans="1:8" s="15" customFormat="1" ht="48" customHeight="1">
      <c r="A179" s="5" t="s">
        <v>162</v>
      </c>
      <c r="B179" s="21" t="s">
        <v>465</v>
      </c>
      <c r="C179" s="5" t="s">
        <v>45</v>
      </c>
      <c r="D179" s="38">
        <v>151341</v>
      </c>
      <c r="E179" s="38">
        <v>151022</v>
      </c>
      <c r="F179" s="38">
        <v>169355</v>
      </c>
      <c r="G179" s="38">
        <v>173111</v>
      </c>
      <c r="H179" s="38">
        <v>173325</v>
      </c>
    </row>
    <row r="180" spans="1:8" s="15" customFormat="1" ht="39" customHeight="1">
      <c r="A180" s="5" t="s">
        <v>163</v>
      </c>
      <c r="B180" s="21" t="s">
        <v>466</v>
      </c>
      <c r="C180" s="5" t="s">
        <v>37</v>
      </c>
      <c r="D180" s="40">
        <v>0</v>
      </c>
      <c r="E180" s="40">
        <v>0</v>
      </c>
      <c r="F180" s="40">
        <v>38</v>
      </c>
      <c r="G180" s="40">
        <v>36</v>
      </c>
      <c r="H180" s="40">
        <v>35</v>
      </c>
    </row>
    <row r="181" spans="1:8" s="15" customFormat="1" ht="41.25" customHeight="1">
      <c r="A181" s="5" t="s">
        <v>164</v>
      </c>
      <c r="B181" s="21" t="s">
        <v>467</v>
      </c>
      <c r="C181" s="5" t="s">
        <v>37</v>
      </c>
      <c r="D181" s="40">
        <v>40</v>
      </c>
      <c r="E181" s="40">
        <v>38</v>
      </c>
      <c r="F181" s="40">
        <v>38</v>
      </c>
      <c r="G181" s="40">
        <v>36</v>
      </c>
      <c r="H181" s="40">
        <v>35</v>
      </c>
    </row>
    <row r="182" spans="1:8" s="15" customFormat="1" ht="47.25" customHeight="1">
      <c r="A182" s="5" t="s">
        <v>165</v>
      </c>
      <c r="B182" s="21" t="s">
        <v>166</v>
      </c>
      <c r="C182" s="5" t="s">
        <v>38</v>
      </c>
      <c r="D182" s="40">
        <v>2737</v>
      </c>
      <c r="E182" s="40">
        <v>2047</v>
      </c>
      <c r="F182" s="40">
        <v>2501</v>
      </c>
      <c r="G182" s="40">
        <v>2725</v>
      </c>
      <c r="H182" s="40">
        <v>2925</v>
      </c>
    </row>
    <row r="183" spans="1:8" s="15" customFormat="1" ht="39.75" customHeight="1">
      <c r="A183" s="5" t="s">
        <v>167</v>
      </c>
      <c r="B183" s="21" t="s">
        <v>168</v>
      </c>
      <c r="C183" s="5" t="s">
        <v>38</v>
      </c>
      <c r="D183" s="40">
        <v>5977</v>
      </c>
      <c r="E183" s="40">
        <v>5880</v>
      </c>
      <c r="F183" s="40">
        <v>5920</v>
      </c>
      <c r="G183" s="40">
        <v>5960</v>
      </c>
      <c r="H183" s="40">
        <v>6000</v>
      </c>
    </row>
    <row r="184" spans="1:8" s="15" customFormat="1" ht="42" customHeight="1">
      <c r="A184" s="5" t="s">
        <v>169</v>
      </c>
      <c r="B184" s="21" t="s">
        <v>468</v>
      </c>
      <c r="C184" s="5" t="s">
        <v>299</v>
      </c>
      <c r="D184" s="38">
        <v>12816</v>
      </c>
      <c r="E184" s="38">
        <v>13075</v>
      </c>
      <c r="F184" s="38">
        <v>10768</v>
      </c>
      <c r="G184" s="38">
        <v>10487</v>
      </c>
      <c r="H184" s="38">
        <v>10563</v>
      </c>
    </row>
    <row r="185" spans="1:8" s="15" customFormat="1" ht="45" customHeight="1">
      <c r="A185" s="5" t="s">
        <v>170</v>
      </c>
      <c r="B185" s="21" t="s">
        <v>469</v>
      </c>
      <c r="C185" s="5" t="s">
        <v>299</v>
      </c>
      <c r="D185" s="38">
        <v>0</v>
      </c>
      <c r="E185" s="38">
        <v>171</v>
      </c>
      <c r="F185" s="38">
        <v>0</v>
      </c>
      <c r="G185" s="38">
        <v>0</v>
      </c>
      <c r="H185" s="38">
        <v>0</v>
      </c>
    </row>
    <row r="186" spans="1:8" s="15" customFormat="1" ht="48" customHeight="1">
      <c r="A186" s="5" t="s">
        <v>171</v>
      </c>
      <c r="B186" s="21" t="s">
        <v>470</v>
      </c>
      <c r="C186" s="5" t="s">
        <v>45</v>
      </c>
      <c r="D186" s="38">
        <v>12012</v>
      </c>
      <c r="E186" s="38">
        <v>11759</v>
      </c>
      <c r="F186" s="38">
        <v>13228</v>
      </c>
      <c r="G186" s="38">
        <v>13228</v>
      </c>
      <c r="H186" s="38">
        <v>13228</v>
      </c>
    </row>
    <row r="187" spans="1:8" s="15" customFormat="1" ht="35.25" customHeight="1">
      <c r="A187" s="31"/>
      <c r="B187" s="23" t="s">
        <v>172</v>
      </c>
      <c r="C187" s="5"/>
      <c r="D187" s="38"/>
      <c r="E187" s="38"/>
      <c r="F187" s="38"/>
      <c r="G187" s="38"/>
      <c r="H187" s="38"/>
    </row>
    <row r="188" spans="1:8" s="15" customFormat="1" ht="42.75" customHeight="1">
      <c r="A188" s="5" t="s">
        <v>173</v>
      </c>
      <c r="B188" s="21" t="s">
        <v>174</v>
      </c>
      <c r="C188" s="5" t="s">
        <v>38</v>
      </c>
      <c r="D188" s="40">
        <v>8615</v>
      </c>
      <c r="E188" s="40">
        <v>9048</v>
      </c>
      <c r="F188" s="40">
        <v>9150</v>
      </c>
      <c r="G188" s="40">
        <v>9243</v>
      </c>
      <c r="H188" s="40">
        <v>9450</v>
      </c>
    </row>
    <row r="189" spans="1:8" s="15" customFormat="1" ht="42" customHeight="1">
      <c r="A189" s="5" t="s">
        <v>175</v>
      </c>
      <c r="B189" s="21" t="s">
        <v>176</v>
      </c>
      <c r="C189" s="5" t="s">
        <v>3</v>
      </c>
      <c r="D189" s="42"/>
      <c r="E189" s="42"/>
      <c r="F189" s="42"/>
      <c r="G189" s="42"/>
      <c r="H189" s="42"/>
    </row>
    <row r="190" spans="1:8" s="15" customFormat="1" ht="26.25" customHeight="1">
      <c r="A190" s="5" t="s">
        <v>428</v>
      </c>
      <c r="B190" s="21" t="s">
        <v>177</v>
      </c>
      <c r="C190" s="5" t="s">
        <v>3</v>
      </c>
      <c r="D190" s="42">
        <v>15.2</v>
      </c>
      <c r="E190" s="42">
        <v>50.25</v>
      </c>
      <c r="F190" s="42">
        <v>55.94</v>
      </c>
      <c r="G190" s="42">
        <v>55.94</v>
      </c>
      <c r="H190" s="42">
        <v>55.94</v>
      </c>
    </row>
    <row r="191" spans="1:8" s="15" customFormat="1" ht="25.5" customHeight="1">
      <c r="A191" s="5" t="s">
        <v>429</v>
      </c>
      <c r="B191" s="21" t="s">
        <v>179</v>
      </c>
      <c r="C191" s="5" t="s">
        <v>3</v>
      </c>
      <c r="D191" s="42">
        <v>73</v>
      </c>
      <c r="E191" s="42">
        <v>239.64</v>
      </c>
      <c r="F191" s="42">
        <v>245.86</v>
      </c>
      <c r="G191" s="42">
        <v>245.86</v>
      </c>
      <c r="H191" s="42">
        <v>245.86</v>
      </c>
    </row>
    <row r="192" spans="1:8" s="15" customFormat="1" ht="24" customHeight="1">
      <c r="A192" s="5" t="s">
        <v>430</v>
      </c>
      <c r="B192" s="21" t="s">
        <v>178</v>
      </c>
      <c r="C192" s="5" t="s">
        <v>3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</row>
    <row r="193" spans="1:8" s="15" customFormat="1" ht="39" customHeight="1">
      <c r="A193" s="5" t="s">
        <v>180</v>
      </c>
      <c r="B193" s="21" t="s">
        <v>471</v>
      </c>
      <c r="C193" s="5" t="s">
        <v>299</v>
      </c>
      <c r="D193" s="38">
        <v>1254</v>
      </c>
      <c r="E193" s="38">
        <v>44705</v>
      </c>
      <c r="F193" s="38">
        <v>500</v>
      </c>
      <c r="G193" s="38">
        <v>500</v>
      </c>
      <c r="H193" s="38">
        <v>400</v>
      </c>
    </row>
    <row r="194" spans="1:8" s="15" customFormat="1" ht="39" customHeight="1">
      <c r="A194" s="31"/>
      <c r="B194" s="23" t="s">
        <v>191</v>
      </c>
      <c r="C194" s="5"/>
      <c r="D194" s="38"/>
      <c r="E194" s="38"/>
      <c r="F194" s="38"/>
      <c r="G194" s="38"/>
      <c r="H194" s="38"/>
    </row>
    <row r="195" spans="1:8" s="15" customFormat="1" ht="42" customHeight="1">
      <c r="A195" s="5" t="s">
        <v>181</v>
      </c>
      <c r="B195" s="21" t="s">
        <v>475</v>
      </c>
      <c r="C195" s="5" t="s">
        <v>41</v>
      </c>
      <c r="D195" s="41">
        <v>22.4</v>
      </c>
      <c r="E195" s="41">
        <v>21.4</v>
      </c>
      <c r="F195" s="41">
        <v>22.4</v>
      </c>
      <c r="G195" s="41">
        <v>22.7</v>
      </c>
      <c r="H195" s="41">
        <v>23</v>
      </c>
    </row>
    <row r="196" spans="1:8" s="15" customFormat="1" ht="26.25" customHeight="1">
      <c r="A196" s="5" t="s">
        <v>431</v>
      </c>
      <c r="B196" s="21" t="s">
        <v>474</v>
      </c>
      <c r="C196" s="5" t="s">
        <v>41</v>
      </c>
      <c r="D196" s="41">
        <v>0.42</v>
      </c>
      <c r="E196" s="41">
        <v>0.4</v>
      </c>
      <c r="F196" s="41">
        <v>0.38</v>
      </c>
      <c r="G196" s="41">
        <v>0.41</v>
      </c>
      <c r="H196" s="41">
        <v>0.43</v>
      </c>
    </row>
    <row r="197" spans="1:8" s="15" customFormat="1" ht="40.5" customHeight="1">
      <c r="A197" s="5" t="s">
        <v>182</v>
      </c>
      <c r="B197" s="21" t="s">
        <v>183</v>
      </c>
      <c r="C197" s="5" t="s">
        <v>37</v>
      </c>
      <c r="D197" s="41">
        <v>367.1</v>
      </c>
      <c r="E197" s="41">
        <v>371.5</v>
      </c>
      <c r="F197" s="41">
        <v>376.3</v>
      </c>
      <c r="G197" s="41">
        <v>381.4</v>
      </c>
      <c r="H197" s="41">
        <v>386.7</v>
      </c>
    </row>
    <row r="198" spans="1:8" s="15" customFormat="1" ht="25.5" customHeight="1">
      <c r="A198" s="5" t="s">
        <v>432</v>
      </c>
      <c r="B198" s="21" t="s">
        <v>473</v>
      </c>
      <c r="C198" s="5" t="s">
        <v>37</v>
      </c>
      <c r="D198" s="41">
        <v>5.06</v>
      </c>
      <c r="E198" s="41">
        <v>4.38</v>
      </c>
      <c r="F198" s="41">
        <v>4.79</v>
      </c>
      <c r="G198" s="41">
        <v>5.06</v>
      </c>
      <c r="H198" s="41">
        <v>5.36</v>
      </c>
    </row>
    <row r="199" spans="1:8" s="15" customFormat="1" ht="37.5" customHeight="1" collapsed="1">
      <c r="A199" s="5" t="s">
        <v>184</v>
      </c>
      <c r="B199" s="21" t="s">
        <v>472</v>
      </c>
      <c r="C199" s="32"/>
      <c r="D199" s="38"/>
      <c r="E199" s="38"/>
      <c r="F199" s="38"/>
      <c r="G199" s="38"/>
      <c r="H199" s="38"/>
    </row>
    <row r="200" spans="1:8" s="15" customFormat="1" ht="27.75" customHeight="1">
      <c r="A200" s="5" t="s">
        <v>433</v>
      </c>
      <c r="B200" s="21" t="s">
        <v>185</v>
      </c>
      <c r="C200" s="5" t="s">
        <v>41</v>
      </c>
      <c r="D200" s="38">
        <v>14475</v>
      </c>
      <c r="E200" s="38">
        <v>19725</v>
      </c>
      <c r="F200" s="38">
        <v>12641</v>
      </c>
      <c r="G200" s="38">
        <v>13381</v>
      </c>
      <c r="H200" s="38">
        <v>14180</v>
      </c>
    </row>
    <row r="201" spans="1:8" s="15" customFormat="1" ht="27" customHeight="1">
      <c r="A201" s="5" t="s">
        <v>434</v>
      </c>
      <c r="B201" s="21" t="s">
        <v>186</v>
      </c>
      <c r="C201" s="5" t="s">
        <v>37</v>
      </c>
      <c r="D201" s="40">
        <v>193</v>
      </c>
      <c r="E201" s="40">
        <v>263</v>
      </c>
      <c r="F201" s="40">
        <v>158</v>
      </c>
      <c r="G201" s="40">
        <v>167</v>
      </c>
      <c r="H201" s="40">
        <v>177</v>
      </c>
    </row>
    <row r="202" spans="1:8" s="15" customFormat="1" ht="27" customHeight="1">
      <c r="A202" s="5" t="s">
        <v>187</v>
      </c>
      <c r="B202" s="21" t="s">
        <v>188</v>
      </c>
      <c r="C202" s="5"/>
      <c r="D202" s="38"/>
      <c r="E202" s="38"/>
      <c r="F202" s="38"/>
      <c r="G202" s="38"/>
      <c r="H202" s="38"/>
    </row>
    <row r="203" spans="1:8" s="15" customFormat="1" ht="37.5" customHeight="1">
      <c r="A203" s="5" t="s">
        <v>435</v>
      </c>
      <c r="B203" s="21" t="s">
        <v>284</v>
      </c>
      <c r="C203" s="5" t="s">
        <v>298</v>
      </c>
      <c r="D203" s="40" t="s">
        <v>512</v>
      </c>
      <c r="E203" s="40">
        <v>2010</v>
      </c>
      <c r="F203" s="40" t="s">
        <v>512</v>
      </c>
      <c r="G203" s="40" t="s">
        <v>512</v>
      </c>
      <c r="H203" s="40" t="s">
        <v>512</v>
      </c>
    </row>
    <row r="204" spans="1:8" s="15" customFormat="1" ht="36.75" customHeight="1">
      <c r="A204" s="5" t="s">
        <v>436</v>
      </c>
      <c r="B204" s="21" t="s">
        <v>189</v>
      </c>
      <c r="C204" s="5" t="s">
        <v>298</v>
      </c>
      <c r="D204" s="40" t="s">
        <v>512</v>
      </c>
      <c r="E204" s="40" t="s">
        <v>512</v>
      </c>
      <c r="F204" s="40">
        <v>2011</v>
      </c>
      <c r="G204" s="40" t="s">
        <v>512</v>
      </c>
      <c r="H204" s="40" t="s">
        <v>512</v>
      </c>
    </row>
    <row r="205" spans="1:8" s="15" customFormat="1" ht="30.75" customHeight="1">
      <c r="A205" s="5" t="s">
        <v>437</v>
      </c>
      <c r="B205" s="21" t="s">
        <v>190</v>
      </c>
      <c r="C205" s="5" t="s">
        <v>298</v>
      </c>
      <c r="D205" s="40" t="s">
        <v>514</v>
      </c>
      <c r="E205" s="40" t="s">
        <v>514</v>
      </c>
      <c r="F205" s="40">
        <v>2011</v>
      </c>
      <c r="G205" s="40">
        <v>2012</v>
      </c>
      <c r="H205" s="40">
        <v>2013</v>
      </c>
    </row>
    <row r="206" spans="1:8" s="15" customFormat="1" ht="45" customHeight="1">
      <c r="A206" s="5"/>
      <c r="B206" s="23" t="s">
        <v>40</v>
      </c>
      <c r="C206" s="5"/>
      <c r="D206" s="38"/>
      <c r="E206" s="38"/>
      <c r="F206" s="38"/>
      <c r="G206" s="38"/>
      <c r="H206" s="38"/>
    </row>
    <row r="207" spans="1:8" s="15" customFormat="1" ht="54" customHeight="1">
      <c r="A207" s="5" t="s">
        <v>192</v>
      </c>
      <c r="B207" s="21" t="s">
        <v>193</v>
      </c>
      <c r="C207" s="5" t="s">
        <v>407</v>
      </c>
      <c r="D207" s="38">
        <v>35</v>
      </c>
      <c r="E207" s="38">
        <v>35</v>
      </c>
      <c r="F207" s="38">
        <v>36</v>
      </c>
      <c r="G207" s="38">
        <v>37</v>
      </c>
      <c r="H207" s="38">
        <v>38</v>
      </c>
    </row>
    <row r="208" spans="1:8" s="15" customFormat="1" ht="36.75" customHeight="1">
      <c r="A208" s="5" t="s">
        <v>194</v>
      </c>
      <c r="B208" s="21" t="s">
        <v>195</v>
      </c>
      <c r="C208" s="5"/>
      <c r="D208" s="38">
        <v>100</v>
      </c>
      <c r="E208" s="38">
        <v>19.5</v>
      </c>
      <c r="F208" s="38">
        <v>18.9</v>
      </c>
      <c r="G208" s="38">
        <v>18.9</v>
      </c>
      <c r="H208" s="38">
        <v>18.9</v>
      </c>
    </row>
    <row r="209" spans="1:8" s="15" customFormat="1" ht="41.25" customHeight="1">
      <c r="A209" s="5" t="s">
        <v>438</v>
      </c>
      <c r="B209" s="21" t="s">
        <v>476</v>
      </c>
      <c r="C209" s="5" t="s">
        <v>3</v>
      </c>
      <c r="D209" s="38">
        <v>1.58</v>
      </c>
      <c r="E209" s="38">
        <v>2.2</v>
      </c>
      <c r="F209" s="38">
        <v>1.65</v>
      </c>
      <c r="G209" s="38">
        <v>1.65</v>
      </c>
      <c r="H209" s="38">
        <v>1.65</v>
      </c>
    </row>
    <row r="210" spans="1:8" s="15" customFormat="1" ht="39" customHeight="1">
      <c r="A210" s="5" t="s">
        <v>439</v>
      </c>
      <c r="B210" s="21" t="s">
        <v>196</v>
      </c>
      <c r="C210" s="5" t="s">
        <v>3</v>
      </c>
      <c r="D210" s="38">
        <v>16.97</v>
      </c>
      <c r="E210" s="38">
        <v>4.3</v>
      </c>
      <c r="F210" s="38">
        <v>4.3</v>
      </c>
      <c r="G210" s="38">
        <v>4.3</v>
      </c>
      <c r="H210" s="38">
        <v>4.3</v>
      </c>
    </row>
    <row r="211" spans="1:8" s="15" customFormat="1" ht="36.75" customHeight="1">
      <c r="A211" s="5" t="s">
        <v>440</v>
      </c>
      <c r="B211" s="21" t="s">
        <v>477</v>
      </c>
      <c r="C211" s="5" t="s">
        <v>3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</row>
    <row r="212" spans="1:8" s="15" customFormat="1" ht="24" customHeight="1">
      <c r="A212" s="5" t="s">
        <v>441</v>
      </c>
      <c r="B212" s="21" t="s">
        <v>197</v>
      </c>
      <c r="C212" s="5" t="s">
        <v>3</v>
      </c>
      <c r="D212" s="38">
        <v>81.45</v>
      </c>
      <c r="E212" s="38">
        <v>13</v>
      </c>
      <c r="F212" s="38">
        <v>13</v>
      </c>
      <c r="G212" s="38">
        <v>13</v>
      </c>
      <c r="H212" s="38">
        <v>13</v>
      </c>
    </row>
    <row r="213" spans="1:8" s="15" customFormat="1" ht="54" customHeight="1">
      <c r="A213" s="5" t="s">
        <v>442</v>
      </c>
      <c r="B213" s="21" t="s">
        <v>478</v>
      </c>
      <c r="C213" s="5" t="s">
        <v>3</v>
      </c>
      <c r="D213" s="38">
        <v>81.45</v>
      </c>
      <c r="E213" s="38">
        <v>13</v>
      </c>
      <c r="F213" s="38">
        <v>13</v>
      </c>
      <c r="G213" s="38">
        <v>13</v>
      </c>
      <c r="H213" s="38">
        <v>13</v>
      </c>
    </row>
    <row r="214" spans="1:8" s="15" customFormat="1" ht="156" customHeight="1">
      <c r="A214" s="5" t="s">
        <v>198</v>
      </c>
      <c r="B214" s="21" t="s">
        <v>285</v>
      </c>
      <c r="C214" s="5" t="s">
        <v>3</v>
      </c>
      <c r="D214" s="38">
        <v>66.66</v>
      </c>
      <c r="E214" s="38">
        <v>81.81</v>
      </c>
      <c r="F214" s="38">
        <v>90</v>
      </c>
      <c r="G214" s="38">
        <v>90</v>
      </c>
      <c r="H214" s="38">
        <v>90</v>
      </c>
    </row>
    <row r="215" spans="1:8" s="15" customFormat="1" ht="146.25" customHeight="1">
      <c r="A215" s="5" t="s">
        <v>199</v>
      </c>
      <c r="B215" s="21" t="s">
        <v>200</v>
      </c>
      <c r="C215" s="5" t="s">
        <v>3</v>
      </c>
      <c r="D215" s="38">
        <v>50</v>
      </c>
      <c r="E215" s="38">
        <v>100</v>
      </c>
      <c r="F215" s="38">
        <v>100</v>
      </c>
      <c r="G215" s="38">
        <v>100</v>
      </c>
      <c r="H215" s="38">
        <v>100</v>
      </c>
    </row>
    <row r="216" spans="1:8" s="15" customFormat="1" ht="66" customHeight="1">
      <c r="A216" s="5" t="s">
        <v>201</v>
      </c>
      <c r="B216" s="21" t="s">
        <v>479</v>
      </c>
      <c r="C216" s="5"/>
      <c r="D216" s="38"/>
      <c r="E216" s="38"/>
      <c r="F216" s="38"/>
      <c r="G216" s="38"/>
      <c r="H216" s="38"/>
    </row>
    <row r="217" spans="1:8" s="15" customFormat="1" ht="27.75" customHeight="1">
      <c r="A217" s="5" t="s">
        <v>443</v>
      </c>
      <c r="B217" s="21" t="s">
        <v>202</v>
      </c>
      <c r="C217" s="5" t="s">
        <v>3</v>
      </c>
      <c r="D217" s="41">
        <v>99</v>
      </c>
      <c r="E217" s="41">
        <v>99.4</v>
      </c>
      <c r="F217" s="41">
        <v>100</v>
      </c>
      <c r="G217" s="41">
        <v>100</v>
      </c>
      <c r="H217" s="41">
        <v>100</v>
      </c>
    </row>
    <row r="218" spans="1:8" s="15" customFormat="1" ht="27.75" customHeight="1">
      <c r="A218" s="5" t="s">
        <v>444</v>
      </c>
      <c r="B218" s="21" t="s">
        <v>203</v>
      </c>
      <c r="C218" s="5" t="s">
        <v>3</v>
      </c>
      <c r="D218" s="41">
        <v>0</v>
      </c>
      <c r="E218" s="41">
        <v>0</v>
      </c>
      <c r="F218" s="41">
        <v>0</v>
      </c>
      <c r="G218" s="41">
        <v>51.4</v>
      </c>
      <c r="H218" s="41">
        <v>52.9</v>
      </c>
    </row>
    <row r="219" spans="1:8" s="15" customFormat="1" ht="30" customHeight="1">
      <c r="A219" s="5" t="s">
        <v>445</v>
      </c>
      <c r="B219" s="21" t="s">
        <v>204</v>
      </c>
      <c r="C219" s="5" t="s">
        <v>3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</row>
    <row r="220" spans="1:8" s="15" customFormat="1" ht="27.75" customHeight="1">
      <c r="A220" s="5" t="s">
        <v>446</v>
      </c>
      <c r="B220" s="21" t="s">
        <v>205</v>
      </c>
      <c r="C220" s="5" t="s">
        <v>3</v>
      </c>
      <c r="D220" s="41">
        <v>5.6</v>
      </c>
      <c r="E220" s="41">
        <v>6.5</v>
      </c>
      <c r="F220" s="41">
        <v>84.4</v>
      </c>
      <c r="G220" s="41">
        <v>100</v>
      </c>
      <c r="H220" s="41">
        <v>100</v>
      </c>
    </row>
    <row r="221" spans="1:8" s="15" customFormat="1" ht="27" customHeight="1">
      <c r="A221" s="5" t="s">
        <v>450</v>
      </c>
      <c r="B221" s="21" t="s">
        <v>206</v>
      </c>
      <c r="C221" s="5" t="s">
        <v>3</v>
      </c>
      <c r="D221" s="41">
        <v>61.6</v>
      </c>
      <c r="E221" s="41">
        <v>67.3</v>
      </c>
      <c r="F221" s="41">
        <v>100</v>
      </c>
      <c r="G221" s="41">
        <v>100</v>
      </c>
      <c r="H221" s="41">
        <v>100</v>
      </c>
    </row>
    <row r="222" spans="1:8" s="15" customFormat="1" ht="38.25" customHeight="1">
      <c r="A222" s="5" t="s">
        <v>208</v>
      </c>
      <c r="B222" s="21" t="s">
        <v>207</v>
      </c>
      <c r="C222" s="5" t="s">
        <v>3</v>
      </c>
      <c r="D222" s="38">
        <v>90.8</v>
      </c>
      <c r="E222" s="38">
        <v>93.6</v>
      </c>
      <c r="F222" s="38">
        <v>94</v>
      </c>
      <c r="G222" s="38">
        <v>95</v>
      </c>
      <c r="H222" s="38">
        <v>95</v>
      </c>
    </row>
    <row r="223" spans="1:8" s="15" customFormat="1" ht="36" customHeight="1">
      <c r="A223" s="5" t="s">
        <v>209</v>
      </c>
      <c r="B223" s="21" t="s">
        <v>480</v>
      </c>
      <c r="C223" s="5"/>
      <c r="D223" s="38"/>
      <c r="E223" s="38"/>
      <c r="F223" s="38"/>
      <c r="G223" s="38"/>
      <c r="H223" s="38"/>
    </row>
    <row r="224" spans="1:8" s="15" customFormat="1" ht="25.5" customHeight="1">
      <c r="A224" s="5" t="s">
        <v>449</v>
      </c>
      <c r="B224" s="21" t="s">
        <v>210</v>
      </c>
      <c r="C224" s="5" t="s">
        <v>3</v>
      </c>
      <c r="D224" s="38">
        <v>100</v>
      </c>
      <c r="E224" s="38">
        <v>100</v>
      </c>
      <c r="F224" s="38">
        <v>100</v>
      </c>
      <c r="G224" s="38">
        <v>100</v>
      </c>
      <c r="H224" s="38">
        <v>100</v>
      </c>
    </row>
    <row r="225" spans="1:8" s="15" customFormat="1" ht="23.25" customHeight="1">
      <c r="A225" s="5" t="s">
        <v>447</v>
      </c>
      <c r="B225" s="21" t="s">
        <v>211</v>
      </c>
      <c r="C225" s="5" t="s">
        <v>3</v>
      </c>
      <c r="D225" s="38">
        <v>100</v>
      </c>
      <c r="E225" s="38">
        <v>100</v>
      </c>
      <c r="F225" s="38">
        <v>100</v>
      </c>
      <c r="G225" s="38">
        <v>100</v>
      </c>
      <c r="H225" s="38">
        <v>100</v>
      </c>
    </row>
    <row r="226" spans="1:8" s="15" customFormat="1" ht="28.5" customHeight="1">
      <c r="A226" s="5" t="s">
        <v>212</v>
      </c>
      <c r="B226" s="21" t="s">
        <v>213</v>
      </c>
      <c r="C226" s="5"/>
      <c r="D226" s="38"/>
      <c r="E226" s="38"/>
      <c r="F226" s="38"/>
      <c r="G226" s="38"/>
      <c r="H226" s="38"/>
    </row>
    <row r="227" spans="1:8" s="15" customFormat="1" ht="26.25" customHeight="1">
      <c r="A227" s="5" t="s">
        <v>448</v>
      </c>
      <c r="B227" s="21" t="s">
        <v>215</v>
      </c>
      <c r="C227" s="5" t="s">
        <v>37</v>
      </c>
      <c r="D227" s="38">
        <v>1</v>
      </c>
      <c r="E227" s="38">
        <v>1</v>
      </c>
      <c r="F227" s="38">
        <v>1</v>
      </c>
      <c r="G227" s="38">
        <v>1</v>
      </c>
      <c r="H227" s="38">
        <v>1</v>
      </c>
    </row>
    <row r="228" spans="1:8" s="15" customFormat="1" ht="27.75" customHeight="1">
      <c r="A228" s="5" t="s">
        <v>451</v>
      </c>
      <c r="B228" s="21" t="s">
        <v>214</v>
      </c>
      <c r="C228" s="5" t="s">
        <v>37</v>
      </c>
      <c r="D228" s="38">
        <v>1</v>
      </c>
      <c r="E228" s="38">
        <v>1</v>
      </c>
      <c r="F228" s="38">
        <v>1</v>
      </c>
      <c r="G228" s="38">
        <v>1</v>
      </c>
      <c r="H228" s="38">
        <v>1</v>
      </c>
    </row>
    <row r="229" spans="1:8" s="15" customFormat="1" ht="28.5" customHeight="1">
      <c r="A229" s="5" t="s">
        <v>216</v>
      </c>
      <c r="B229" s="21" t="s">
        <v>481</v>
      </c>
      <c r="C229" s="5" t="s">
        <v>3</v>
      </c>
      <c r="D229" s="42" t="s">
        <v>514</v>
      </c>
      <c r="E229" s="42" t="s">
        <v>514</v>
      </c>
      <c r="F229" s="42" t="s">
        <v>514</v>
      </c>
      <c r="G229" s="42" t="s">
        <v>514</v>
      </c>
      <c r="H229" s="42" t="s">
        <v>514</v>
      </c>
    </row>
    <row r="230" spans="1:8" s="15" customFormat="1" ht="36.75" customHeight="1">
      <c r="A230" s="5" t="s">
        <v>217</v>
      </c>
      <c r="B230" s="21" t="s">
        <v>482</v>
      </c>
      <c r="C230" s="5" t="s">
        <v>3</v>
      </c>
      <c r="D230" s="38">
        <v>97.1</v>
      </c>
      <c r="E230" s="38">
        <v>100</v>
      </c>
      <c r="F230" s="38">
        <v>100</v>
      </c>
      <c r="G230" s="38">
        <v>100</v>
      </c>
      <c r="H230" s="38">
        <v>100</v>
      </c>
    </row>
    <row r="231" spans="1:8" s="15" customFormat="1" ht="40.5" customHeight="1">
      <c r="A231" s="5" t="s">
        <v>218</v>
      </c>
      <c r="B231" s="21" t="s">
        <v>219</v>
      </c>
      <c r="C231" s="5" t="s">
        <v>3</v>
      </c>
      <c r="D231" s="38">
        <v>1</v>
      </c>
      <c r="E231" s="38">
        <v>1.3</v>
      </c>
      <c r="F231" s="38">
        <v>1.16</v>
      </c>
      <c r="G231" s="38">
        <v>1.03</v>
      </c>
      <c r="H231" s="38">
        <v>0.97</v>
      </c>
    </row>
    <row r="232" spans="1:8" s="15" customFormat="1" ht="49.5" customHeight="1">
      <c r="A232" s="5" t="s">
        <v>220</v>
      </c>
      <c r="B232" s="21" t="s">
        <v>483</v>
      </c>
      <c r="C232" s="5" t="s">
        <v>299</v>
      </c>
      <c r="D232" s="38">
        <v>102034</v>
      </c>
      <c r="E232" s="38">
        <v>45034</v>
      </c>
      <c r="F232" s="38">
        <v>3288</v>
      </c>
      <c r="G232" s="38">
        <v>288</v>
      </c>
      <c r="H232" s="38">
        <v>288</v>
      </c>
    </row>
    <row r="233" spans="1:8" s="15" customFormat="1" ht="30" customHeight="1">
      <c r="A233" s="5" t="s">
        <v>452</v>
      </c>
      <c r="B233" s="21" t="s">
        <v>484</v>
      </c>
      <c r="C233" s="5" t="s">
        <v>299</v>
      </c>
      <c r="D233" s="38">
        <v>66256</v>
      </c>
      <c r="E233" s="38">
        <v>33906</v>
      </c>
      <c r="F233" s="38">
        <v>1091</v>
      </c>
      <c r="G233" s="38">
        <v>91</v>
      </c>
      <c r="H233" s="38">
        <v>91</v>
      </c>
    </row>
    <row r="234" spans="1:8" s="15" customFormat="1" ht="36.75" customHeight="1">
      <c r="A234" s="5" t="s">
        <v>453</v>
      </c>
      <c r="B234" s="21" t="s">
        <v>221</v>
      </c>
      <c r="C234" s="5" t="s">
        <v>299</v>
      </c>
      <c r="D234" s="38"/>
      <c r="E234" s="38"/>
      <c r="F234" s="38"/>
      <c r="G234" s="38"/>
      <c r="H234" s="38"/>
    </row>
    <row r="235" spans="1:8" s="15" customFormat="1" ht="42" customHeight="1">
      <c r="A235" s="5" t="s">
        <v>454</v>
      </c>
      <c r="B235" s="21" t="s">
        <v>222</v>
      </c>
      <c r="C235" s="5" t="s">
        <v>299</v>
      </c>
      <c r="D235" s="38"/>
      <c r="E235" s="38"/>
      <c r="F235" s="38"/>
      <c r="G235" s="38"/>
      <c r="H235" s="38"/>
    </row>
    <row r="236" spans="1:8" s="15" customFormat="1" ht="43.5" customHeight="1">
      <c r="A236" s="5"/>
      <c r="B236" s="23" t="s">
        <v>223</v>
      </c>
      <c r="C236" s="5"/>
      <c r="D236" s="38"/>
      <c r="E236" s="38"/>
      <c r="F236" s="38"/>
      <c r="G236" s="38"/>
      <c r="H236" s="38"/>
    </row>
    <row r="237" spans="1:8" s="15" customFormat="1" ht="52.5" customHeight="1">
      <c r="A237" s="5" t="s">
        <v>224</v>
      </c>
      <c r="B237" s="21" t="s">
        <v>225</v>
      </c>
      <c r="C237" s="5" t="s">
        <v>407</v>
      </c>
      <c r="D237" s="38">
        <v>78</v>
      </c>
      <c r="E237" s="38">
        <v>78</v>
      </c>
      <c r="F237" s="38">
        <v>79</v>
      </c>
      <c r="G237" s="38">
        <v>80</v>
      </c>
      <c r="H237" s="38">
        <v>81</v>
      </c>
    </row>
    <row r="238" spans="1:8" s="15" customFormat="1" ht="48.75" customHeight="1">
      <c r="A238" s="5" t="s">
        <v>226</v>
      </c>
      <c r="B238" s="21" t="s">
        <v>227</v>
      </c>
      <c r="C238" s="5" t="s">
        <v>3</v>
      </c>
      <c r="D238" s="38"/>
      <c r="E238" s="38">
        <v>1.7</v>
      </c>
      <c r="F238" s="38">
        <v>1.7</v>
      </c>
      <c r="G238" s="38">
        <v>1.7</v>
      </c>
      <c r="H238" s="38">
        <v>1.7</v>
      </c>
    </row>
    <row r="239" spans="1:8" s="15" customFormat="1" ht="64.5" customHeight="1">
      <c r="A239" s="5" t="s">
        <v>228</v>
      </c>
      <c r="B239" s="21" t="s">
        <v>485</v>
      </c>
      <c r="C239" s="5" t="s">
        <v>3</v>
      </c>
      <c r="D239" s="38">
        <v>22.8</v>
      </c>
      <c r="E239" s="38">
        <v>23.5</v>
      </c>
      <c r="F239" s="38">
        <v>35.1</v>
      </c>
      <c r="G239" s="38">
        <v>36.8</v>
      </c>
      <c r="H239" s="38">
        <v>37.5</v>
      </c>
    </row>
    <row r="240" spans="1:8" s="15" customFormat="1" ht="57" customHeight="1" collapsed="1">
      <c r="A240" s="5" t="s">
        <v>229</v>
      </c>
      <c r="B240" s="21" t="s">
        <v>230</v>
      </c>
      <c r="C240" s="5" t="s">
        <v>3</v>
      </c>
      <c r="D240" s="38">
        <v>196.6</v>
      </c>
      <c r="E240" s="38">
        <v>164.8</v>
      </c>
      <c r="F240" s="38">
        <v>165.4</v>
      </c>
      <c r="G240" s="38">
        <v>166</v>
      </c>
      <c r="H240" s="38">
        <v>166</v>
      </c>
    </row>
    <row r="241" spans="1:8" s="15" customFormat="1" ht="36" customHeight="1">
      <c r="A241" s="5" t="s">
        <v>231</v>
      </c>
      <c r="B241" s="21" t="s">
        <v>232</v>
      </c>
      <c r="C241" s="5"/>
      <c r="D241" s="38"/>
      <c r="E241" s="38"/>
      <c r="F241" s="38"/>
      <c r="G241" s="38"/>
      <c r="H241" s="38"/>
    </row>
    <row r="242" spans="1:8" s="15" customFormat="1" ht="27.75" customHeight="1">
      <c r="A242" s="5" t="s">
        <v>455</v>
      </c>
      <c r="B242" s="21" t="s">
        <v>233</v>
      </c>
      <c r="C242" s="5" t="s">
        <v>3</v>
      </c>
      <c r="D242" s="38">
        <v>120</v>
      </c>
      <c r="E242" s="38">
        <v>120.2</v>
      </c>
      <c r="F242" s="38">
        <v>120.4</v>
      </c>
      <c r="G242" s="38">
        <v>120.4</v>
      </c>
      <c r="H242" s="38">
        <v>120.4</v>
      </c>
    </row>
    <row r="243" spans="1:8" s="15" customFormat="1" ht="26.25" customHeight="1" collapsed="1">
      <c r="A243" s="5" t="s">
        <v>456</v>
      </c>
      <c r="B243" s="21" t="s">
        <v>234</v>
      </c>
      <c r="C243" s="5" t="s">
        <v>3</v>
      </c>
      <c r="D243" s="38">
        <v>70</v>
      </c>
      <c r="E243" s="38">
        <v>70</v>
      </c>
      <c r="F243" s="38">
        <v>70</v>
      </c>
      <c r="G243" s="38">
        <v>70</v>
      </c>
      <c r="H243" s="38">
        <v>70</v>
      </c>
    </row>
    <row r="244" spans="1:8" s="15" customFormat="1" ht="29.25" customHeight="1">
      <c r="A244" s="5" t="s">
        <v>457</v>
      </c>
      <c r="B244" s="21" t="s">
        <v>235</v>
      </c>
      <c r="C244" s="5" t="s">
        <v>3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</row>
    <row r="245" spans="1:8" s="15" customFormat="1" ht="52.5" customHeight="1">
      <c r="A245" s="5" t="s">
        <v>236</v>
      </c>
      <c r="B245" s="21" t="s">
        <v>237</v>
      </c>
      <c r="C245" s="5" t="s">
        <v>407</v>
      </c>
      <c r="D245" s="38">
        <v>78</v>
      </c>
      <c r="E245" s="38">
        <v>70</v>
      </c>
      <c r="F245" s="38">
        <v>71</v>
      </c>
      <c r="G245" s="38">
        <v>72</v>
      </c>
      <c r="H245" s="38">
        <v>73</v>
      </c>
    </row>
    <row r="246" spans="1:8" s="15" customFormat="1" ht="29.25" customHeight="1">
      <c r="A246" s="5" t="s">
        <v>238</v>
      </c>
      <c r="B246" s="21" t="s">
        <v>487</v>
      </c>
      <c r="C246" s="5" t="s">
        <v>299</v>
      </c>
      <c r="D246" s="38">
        <v>24440</v>
      </c>
      <c r="E246" s="38">
        <v>28365</v>
      </c>
      <c r="F246" s="38">
        <v>31561</v>
      </c>
      <c r="G246" s="38">
        <v>27950</v>
      </c>
      <c r="H246" s="38">
        <v>28353</v>
      </c>
    </row>
    <row r="247" spans="1:8" s="15" customFormat="1" ht="51" customHeight="1">
      <c r="A247" s="5" t="s">
        <v>239</v>
      </c>
      <c r="B247" s="21" t="s">
        <v>486</v>
      </c>
      <c r="C247" s="5" t="s">
        <v>299</v>
      </c>
      <c r="D247" s="38">
        <v>671.6</v>
      </c>
      <c r="E247" s="38">
        <v>252.9</v>
      </c>
      <c r="F247" s="38">
        <v>189</v>
      </c>
      <c r="G247" s="38">
        <v>222</v>
      </c>
      <c r="H247" s="38">
        <v>222</v>
      </c>
    </row>
    <row r="248" spans="1:8" s="15" customFormat="1" ht="42" customHeight="1">
      <c r="A248" s="5" t="s">
        <v>240</v>
      </c>
      <c r="B248" s="21" t="s">
        <v>488</v>
      </c>
      <c r="C248" s="5" t="s">
        <v>299</v>
      </c>
      <c r="D248" s="38">
        <v>22240</v>
      </c>
      <c r="E248" s="38">
        <v>20659</v>
      </c>
      <c r="F248" s="38">
        <v>22348</v>
      </c>
      <c r="G248" s="38">
        <v>23686</v>
      </c>
      <c r="H248" s="38">
        <v>29686</v>
      </c>
    </row>
    <row r="249" spans="1:8" s="15" customFormat="1" ht="63" customHeight="1">
      <c r="A249" s="5" t="s">
        <v>241</v>
      </c>
      <c r="B249" s="21" t="s">
        <v>297</v>
      </c>
      <c r="C249" s="5" t="s">
        <v>3</v>
      </c>
      <c r="D249" s="38">
        <v>3</v>
      </c>
      <c r="E249" s="38">
        <v>0.4</v>
      </c>
      <c r="F249" s="38">
        <v>0.4</v>
      </c>
      <c r="G249" s="38">
        <v>0.4</v>
      </c>
      <c r="H249" s="38">
        <v>0.4</v>
      </c>
    </row>
    <row r="250" spans="1:8" s="15" customFormat="1" ht="39.75" customHeight="1">
      <c r="A250" s="5" t="s">
        <v>242</v>
      </c>
      <c r="B250" s="21" t="s">
        <v>489</v>
      </c>
      <c r="C250" s="5" t="s">
        <v>3</v>
      </c>
      <c r="D250" s="38" t="s">
        <v>512</v>
      </c>
      <c r="E250" s="38" t="s">
        <v>512</v>
      </c>
      <c r="F250" s="38" t="s">
        <v>512</v>
      </c>
      <c r="G250" s="38" t="s">
        <v>512</v>
      </c>
      <c r="H250" s="38" t="s">
        <v>512</v>
      </c>
    </row>
    <row r="251" spans="1:8" s="15" customFormat="1" ht="54" customHeight="1">
      <c r="A251" s="5" t="s">
        <v>243</v>
      </c>
      <c r="B251" s="21" t="s">
        <v>244</v>
      </c>
      <c r="C251" s="5" t="s">
        <v>3</v>
      </c>
      <c r="D251" s="38">
        <v>60.3</v>
      </c>
      <c r="E251" s="38">
        <v>62.7</v>
      </c>
      <c r="F251" s="38">
        <v>61</v>
      </c>
      <c r="G251" s="38">
        <v>61.5</v>
      </c>
      <c r="H251" s="38">
        <v>62</v>
      </c>
    </row>
    <row r="252" spans="1:8" s="15" customFormat="1" ht="24.75" customHeight="1">
      <c r="A252" s="5" t="s">
        <v>245</v>
      </c>
      <c r="B252" s="21" t="s">
        <v>495</v>
      </c>
      <c r="C252" s="5" t="s">
        <v>246</v>
      </c>
      <c r="D252" s="43" t="s">
        <v>510</v>
      </c>
      <c r="E252" s="43" t="s">
        <v>510</v>
      </c>
      <c r="F252" s="43" t="s">
        <v>511</v>
      </c>
      <c r="G252" s="43" t="s">
        <v>511</v>
      </c>
      <c r="H252" s="43" t="s">
        <v>511</v>
      </c>
    </row>
    <row r="253" spans="1:8" s="15" customFormat="1" ht="24" customHeight="1">
      <c r="A253" s="5" t="s">
        <v>247</v>
      </c>
      <c r="B253" s="21" t="s">
        <v>249</v>
      </c>
      <c r="C253" s="5" t="s">
        <v>300</v>
      </c>
      <c r="D253" s="38">
        <v>31</v>
      </c>
      <c r="E253" s="38">
        <v>33.1</v>
      </c>
      <c r="F253" s="38">
        <v>33</v>
      </c>
      <c r="G253" s="38">
        <v>33</v>
      </c>
      <c r="H253" s="38">
        <v>33</v>
      </c>
    </row>
    <row r="254" spans="1:8" s="15" customFormat="1" ht="21.75" customHeight="1">
      <c r="A254" s="5" t="s">
        <v>248</v>
      </c>
      <c r="B254" s="21" t="s">
        <v>250</v>
      </c>
      <c r="C254" s="5" t="s">
        <v>300</v>
      </c>
      <c r="D254" s="38"/>
      <c r="E254" s="38">
        <v>33.1</v>
      </c>
      <c r="F254" s="38"/>
      <c r="G254" s="38"/>
      <c r="H254" s="38"/>
    </row>
    <row r="255" spans="1:8" s="15" customFormat="1" ht="24" customHeight="1">
      <c r="A255" s="5" t="s">
        <v>251</v>
      </c>
      <c r="B255" s="21" t="s">
        <v>252</v>
      </c>
      <c r="C255" s="5" t="s">
        <v>300</v>
      </c>
      <c r="D255" s="38"/>
      <c r="E255" s="38">
        <v>33</v>
      </c>
      <c r="F255" s="38"/>
      <c r="G255" s="38"/>
      <c r="H255" s="38"/>
    </row>
    <row r="256" spans="1:8" s="15" customFormat="1" ht="38.25" customHeight="1">
      <c r="A256" s="6" t="s">
        <v>253</v>
      </c>
      <c r="B256" s="21" t="s">
        <v>490</v>
      </c>
      <c r="C256" s="5" t="s">
        <v>299</v>
      </c>
      <c r="D256" s="38">
        <v>522945</v>
      </c>
      <c r="E256" s="38">
        <v>537442</v>
      </c>
      <c r="F256" s="38">
        <v>434531</v>
      </c>
      <c r="G256" s="38">
        <v>417251</v>
      </c>
      <c r="H256" s="38">
        <v>422826</v>
      </c>
    </row>
    <row r="257" spans="1:8" s="15" customFormat="1" ht="30" customHeight="1">
      <c r="A257" s="31" t="s">
        <v>491</v>
      </c>
      <c r="B257" s="21" t="s">
        <v>254</v>
      </c>
      <c r="C257" s="5" t="s">
        <v>299</v>
      </c>
      <c r="D257" s="38">
        <v>101576</v>
      </c>
      <c r="E257" s="38">
        <v>83538</v>
      </c>
      <c r="F257" s="38">
        <v>6141</v>
      </c>
      <c r="G257" s="38">
        <v>4183</v>
      </c>
      <c r="H257" s="38">
        <v>4159</v>
      </c>
    </row>
    <row r="258" spans="1:8" s="15" customFormat="1" ht="30.75" customHeight="1">
      <c r="A258" s="5" t="s">
        <v>306</v>
      </c>
      <c r="B258" s="22" t="s">
        <v>492</v>
      </c>
      <c r="C258" s="5" t="s">
        <v>299</v>
      </c>
      <c r="D258" s="38">
        <v>532838</v>
      </c>
      <c r="E258" s="38">
        <v>548029</v>
      </c>
      <c r="F258" s="38">
        <v>433235</v>
      </c>
      <c r="G258" s="38">
        <v>420184</v>
      </c>
      <c r="H258" s="38">
        <v>426304</v>
      </c>
    </row>
    <row r="259" spans="1:8" s="15" customFormat="1" ht="50.25" customHeight="1">
      <c r="A259" s="6" t="s">
        <v>255</v>
      </c>
      <c r="B259" s="21" t="s">
        <v>493</v>
      </c>
      <c r="C259" s="5" t="s">
        <v>299</v>
      </c>
      <c r="D259" s="38">
        <v>39353</v>
      </c>
      <c r="E259" s="38">
        <v>44908</v>
      </c>
      <c r="F259" s="38">
        <v>48265</v>
      </c>
      <c r="G259" s="38">
        <v>48288</v>
      </c>
      <c r="H259" s="38">
        <v>48175</v>
      </c>
    </row>
    <row r="260" spans="1:8" s="15" customFormat="1" ht="25.5" customHeight="1">
      <c r="A260" s="5" t="s">
        <v>458</v>
      </c>
      <c r="B260" s="21" t="s">
        <v>345</v>
      </c>
      <c r="C260" s="6" t="s">
        <v>21</v>
      </c>
      <c r="D260" s="38">
        <v>1193</v>
      </c>
      <c r="E260" s="38">
        <v>1358</v>
      </c>
      <c r="F260" s="38">
        <v>1458</v>
      </c>
      <c r="G260" s="38">
        <v>1459</v>
      </c>
      <c r="H260" s="38">
        <v>1455</v>
      </c>
    </row>
    <row r="261" spans="1:8" s="15" customFormat="1" ht="66.75" customHeight="1">
      <c r="A261" s="6" t="s">
        <v>256</v>
      </c>
      <c r="B261" s="37" t="s">
        <v>257</v>
      </c>
      <c r="C261" s="6" t="s">
        <v>3</v>
      </c>
      <c r="D261" s="38" t="s">
        <v>512</v>
      </c>
      <c r="E261" s="38">
        <v>2.4</v>
      </c>
      <c r="F261" s="38">
        <v>3.6</v>
      </c>
      <c r="G261" s="38">
        <v>2.5</v>
      </c>
      <c r="H261" s="38">
        <v>2.4</v>
      </c>
    </row>
    <row r="262" spans="1:8" s="15" customFormat="1" ht="44.25" customHeight="1">
      <c r="A262" s="6" t="s">
        <v>258</v>
      </c>
      <c r="B262" s="37" t="s">
        <v>293</v>
      </c>
      <c r="C262" s="6" t="s">
        <v>37</v>
      </c>
      <c r="D262" s="40">
        <v>0</v>
      </c>
      <c r="E262" s="40">
        <v>24</v>
      </c>
      <c r="F262" s="40">
        <v>50</v>
      </c>
      <c r="G262" s="40">
        <v>70</v>
      </c>
      <c r="H262" s="40">
        <v>100</v>
      </c>
    </row>
    <row r="263" spans="1:8" s="15" customFormat="1" ht="34.5" customHeight="1">
      <c r="A263" s="6" t="s">
        <v>259</v>
      </c>
      <c r="B263" s="37" t="s">
        <v>295</v>
      </c>
      <c r="C263" s="6" t="s">
        <v>37</v>
      </c>
      <c r="D263" s="40">
        <v>122</v>
      </c>
      <c r="E263" s="40">
        <v>122</v>
      </c>
      <c r="F263" s="40">
        <v>100</v>
      </c>
      <c r="G263" s="40">
        <v>100</v>
      </c>
      <c r="H263" s="40">
        <v>100</v>
      </c>
    </row>
    <row r="264" spans="1:8" s="15" customFormat="1" ht="44.25" customHeight="1">
      <c r="A264" s="6" t="s">
        <v>260</v>
      </c>
      <c r="B264" s="37" t="s">
        <v>494</v>
      </c>
      <c r="C264" s="6" t="s">
        <v>37</v>
      </c>
      <c r="D264" s="40">
        <v>0</v>
      </c>
      <c r="E264" s="40">
        <v>21</v>
      </c>
      <c r="F264" s="40">
        <v>40</v>
      </c>
      <c r="G264" s="40">
        <v>43</v>
      </c>
      <c r="H264" s="40">
        <v>43</v>
      </c>
    </row>
    <row r="265" spans="1:8" s="15" customFormat="1" ht="46.5" customHeight="1">
      <c r="A265" s="6"/>
      <c r="B265" s="23" t="s">
        <v>261</v>
      </c>
      <c r="C265" s="6"/>
      <c r="D265" s="38"/>
      <c r="E265" s="38"/>
      <c r="F265" s="38"/>
      <c r="G265" s="38"/>
      <c r="H265" s="38"/>
    </row>
    <row r="266" spans="1:8" s="15" customFormat="1" ht="38.25" customHeight="1">
      <c r="A266" s="6" t="s">
        <v>262</v>
      </c>
      <c r="B266" s="37" t="s">
        <v>263</v>
      </c>
      <c r="C266" s="6"/>
      <c r="D266" s="38"/>
      <c r="E266" s="38"/>
      <c r="F266" s="38"/>
      <c r="G266" s="38"/>
      <c r="H266" s="38"/>
    </row>
    <row r="267" spans="1:8" s="15" customFormat="1" ht="32.25" customHeight="1">
      <c r="A267" s="5" t="s">
        <v>423</v>
      </c>
      <c r="B267" s="21" t="s">
        <v>264</v>
      </c>
      <c r="C267" s="6" t="s">
        <v>271</v>
      </c>
      <c r="D267" s="42">
        <v>61.23</v>
      </c>
      <c r="E267" s="42">
        <v>65.16</v>
      </c>
      <c r="F267" s="42">
        <v>62.94</v>
      </c>
      <c r="G267" s="42">
        <v>61.01</v>
      </c>
      <c r="H267" s="42">
        <v>60.98</v>
      </c>
    </row>
    <row r="268" spans="1:8" s="15" customFormat="1" ht="44.25" customHeight="1">
      <c r="A268" s="5" t="s">
        <v>424</v>
      </c>
      <c r="B268" s="21" t="s">
        <v>265</v>
      </c>
      <c r="C268" s="6" t="s">
        <v>273</v>
      </c>
      <c r="D268" s="42">
        <v>0.29</v>
      </c>
      <c r="E268" s="42">
        <v>0.29</v>
      </c>
      <c r="F268" s="42">
        <v>0.29</v>
      </c>
      <c r="G268" s="42">
        <v>0.28</v>
      </c>
      <c r="H268" s="42">
        <v>0.28</v>
      </c>
    </row>
    <row r="269" spans="1:8" s="15" customFormat="1" ht="40.5" customHeight="1">
      <c r="A269" s="5" t="s">
        <v>425</v>
      </c>
      <c r="B269" s="21" t="s">
        <v>266</v>
      </c>
      <c r="C269" s="6" t="s">
        <v>286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</row>
    <row r="270" spans="1:8" s="15" customFormat="1" ht="40.5" customHeight="1">
      <c r="A270" s="5" t="s">
        <v>426</v>
      </c>
      <c r="B270" s="21" t="s">
        <v>267</v>
      </c>
      <c r="C270" s="6" t="s">
        <v>269</v>
      </c>
      <c r="D270" s="42">
        <v>17.4</v>
      </c>
      <c r="E270" s="42">
        <v>17</v>
      </c>
      <c r="F270" s="42">
        <v>17</v>
      </c>
      <c r="G270" s="42">
        <v>21.4</v>
      </c>
      <c r="H270" s="42">
        <v>20.7</v>
      </c>
    </row>
    <row r="271" spans="1:8" s="15" customFormat="1" ht="39.75" customHeight="1">
      <c r="A271" s="5" t="s">
        <v>427</v>
      </c>
      <c r="B271" s="21" t="s">
        <v>268</v>
      </c>
      <c r="C271" s="6" t="s">
        <v>269</v>
      </c>
      <c r="D271" s="42">
        <v>167.3</v>
      </c>
      <c r="E271" s="42">
        <v>167.3</v>
      </c>
      <c r="F271" s="42">
        <v>167.3</v>
      </c>
      <c r="G271" s="42">
        <v>162.3</v>
      </c>
      <c r="H271" s="42">
        <v>157.4</v>
      </c>
    </row>
    <row r="272" spans="1:8" s="15" customFormat="1" ht="37.5" customHeight="1">
      <c r="A272" s="6" t="s">
        <v>270</v>
      </c>
      <c r="B272" s="37" t="s">
        <v>331</v>
      </c>
      <c r="C272" s="6"/>
      <c r="D272" s="42"/>
      <c r="E272" s="42"/>
      <c r="F272" s="42"/>
      <c r="G272" s="42"/>
      <c r="H272" s="42"/>
    </row>
    <row r="273" spans="1:8" s="15" customFormat="1" ht="39.75" customHeight="1">
      <c r="A273" s="5" t="s">
        <v>418</v>
      </c>
      <c r="B273" s="21" t="s">
        <v>264</v>
      </c>
      <c r="C273" s="6" t="s">
        <v>271</v>
      </c>
      <c r="D273" s="42">
        <v>169.1</v>
      </c>
      <c r="E273" s="42">
        <v>156.9</v>
      </c>
      <c r="F273" s="42">
        <v>187.3</v>
      </c>
      <c r="G273" s="42">
        <v>183.4</v>
      </c>
      <c r="H273" s="42">
        <v>177.78</v>
      </c>
    </row>
    <row r="274" spans="1:8" s="15" customFormat="1" ht="45" customHeight="1">
      <c r="A274" s="5" t="s">
        <v>419</v>
      </c>
      <c r="B274" s="21" t="s">
        <v>265</v>
      </c>
      <c r="C274" s="6" t="s">
        <v>302</v>
      </c>
      <c r="D274" s="42">
        <v>0.17</v>
      </c>
      <c r="E274" s="42">
        <v>0.18</v>
      </c>
      <c r="F274" s="42">
        <v>0.17</v>
      </c>
      <c r="G274" s="42">
        <v>0.16</v>
      </c>
      <c r="H274" s="42">
        <v>0.15</v>
      </c>
    </row>
    <row r="275" spans="1:8" s="15" customFormat="1" ht="41.25" customHeight="1">
      <c r="A275" s="5" t="s">
        <v>420</v>
      </c>
      <c r="B275" s="21" t="s">
        <v>266</v>
      </c>
      <c r="C275" s="6" t="s">
        <v>272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</row>
    <row r="276" spans="1:8" s="15" customFormat="1" ht="36.75" customHeight="1">
      <c r="A276" s="5" t="s">
        <v>421</v>
      </c>
      <c r="B276" s="21" t="s">
        <v>267</v>
      </c>
      <c r="C276" s="6" t="s">
        <v>272</v>
      </c>
      <c r="D276" s="42">
        <v>1</v>
      </c>
      <c r="E276" s="42">
        <v>1.27</v>
      </c>
      <c r="F276" s="42">
        <v>1.27</v>
      </c>
      <c r="G276" s="42">
        <v>1.3</v>
      </c>
      <c r="H276" s="42">
        <v>1.3</v>
      </c>
    </row>
    <row r="277" spans="1:8" s="15" customFormat="1" ht="39" customHeight="1">
      <c r="A277" s="5" t="s">
        <v>422</v>
      </c>
      <c r="B277" s="21" t="s">
        <v>268</v>
      </c>
      <c r="C277" s="6" t="s">
        <v>272</v>
      </c>
      <c r="D277" s="42">
        <v>13.85</v>
      </c>
      <c r="E277" s="42">
        <v>14.12</v>
      </c>
      <c r="F277" s="42">
        <v>14.36</v>
      </c>
      <c r="G277" s="42">
        <v>5.33</v>
      </c>
      <c r="H277" s="42">
        <v>5.17</v>
      </c>
    </row>
    <row r="278" spans="1:8" s="15" customFormat="1" ht="69.75" customHeight="1">
      <c r="A278" s="31"/>
      <c r="B278" s="23" t="s">
        <v>417</v>
      </c>
      <c r="C278" s="6"/>
      <c r="D278" s="38"/>
      <c r="E278" s="38"/>
      <c r="F278" s="38"/>
      <c r="G278" s="38"/>
      <c r="H278" s="38"/>
    </row>
    <row r="279" spans="1:8" s="15" customFormat="1" ht="42" customHeight="1">
      <c r="A279" s="5" t="s">
        <v>288</v>
      </c>
      <c r="B279" s="37" t="s">
        <v>329</v>
      </c>
      <c r="C279" s="6" t="s">
        <v>3</v>
      </c>
      <c r="D279" s="38">
        <v>80</v>
      </c>
      <c r="E279" s="38">
        <v>85</v>
      </c>
      <c r="F279" s="38">
        <v>86</v>
      </c>
      <c r="G279" s="38">
        <v>87</v>
      </c>
      <c r="H279" s="38">
        <v>88</v>
      </c>
    </row>
    <row r="280" spans="1:8" s="15" customFormat="1" ht="39.75" customHeight="1">
      <c r="A280" s="5" t="s">
        <v>289</v>
      </c>
      <c r="B280" s="37" t="s">
        <v>287</v>
      </c>
      <c r="C280" s="6" t="s">
        <v>3</v>
      </c>
      <c r="D280" s="38">
        <v>30</v>
      </c>
      <c r="E280" s="38">
        <v>33</v>
      </c>
      <c r="F280" s="38">
        <v>34</v>
      </c>
      <c r="G280" s="38">
        <v>35</v>
      </c>
      <c r="H280" s="38">
        <v>36</v>
      </c>
    </row>
    <row r="281" spans="1:8" s="15" customFormat="1" ht="39.75" customHeight="1">
      <c r="A281" s="5" t="s">
        <v>290</v>
      </c>
      <c r="B281" s="37" t="s">
        <v>330</v>
      </c>
      <c r="C281" s="6" t="s">
        <v>415</v>
      </c>
      <c r="D281" s="42">
        <v>0.02</v>
      </c>
      <c r="E281" s="42">
        <v>0.02</v>
      </c>
      <c r="F281" s="42">
        <v>0.02</v>
      </c>
      <c r="G281" s="42">
        <v>0.02</v>
      </c>
      <c r="H281" s="42">
        <v>0.02</v>
      </c>
    </row>
    <row r="282" spans="1:8" s="15" customFormat="1" ht="55.5" customHeight="1">
      <c r="A282" s="5" t="s">
        <v>314</v>
      </c>
      <c r="B282" s="22" t="s">
        <v>316</v>
      </c>
      <c r="C282" s="6" t="s">
        <v>3</v>
      </c>
      <c r="D282" s="38">
        <v>90</v>
      </c>
      <c r="E282" s="38">
        <v>91</v>
      </c>
      <c r="F282" s="38">
        <v>92</v>
      </c>
      <c r="G282" s="38">
        <v>93</v>
      </c>
      <c r="H282" s="38">
        <v>94</v>
      </c>
    </row>
    <row r="283" spans="1:8" s="15" customFormat="1" ht="47.25" customHeight="1">
      <c r="A283" s="5" t="s">
        <v>315</v>
      </c>
      <c r="B283" s="22" t="s">
        <v>416</v>
      </c>
      <c r="C283" s="6" t="s">
        <v>21</v>
      </c>
      <c r="D283" s="38">
        <v>221.5</v>
      </c>
      <c r="E283" s="38">
        <v>173.1</v>
      </c>
      <c r="F283" s="38">
        <v>180</v>
      </c>
      <c r="G283" s="38">
        <v>200</v>
      </c>
      <c r="H283" s="38">
        <v>220</v>
      </c>
    </row>
    <row r="284" spans="1:8" ht="12.75">
      <c r="A284" s="16"/>
      <c r="B284" s="17"/>
      <c r="C284" s="18"/>
      <c r="D284" s="18"/>
      <c r="H284" s="18"/>
    </row>
    <row r="285" spans="1:8" ht="12.75">
      <c r="A285" s="16" t="s">
        <v>312</v>
      </c>
      <c r="B285" s="19" t="s">
        <v>313</v>
      </c>
      <c r="C285" s="18"/>
      <c r="D285" s="18"/>
      <c r="H285" s="18"/>
    </row>
    <row r="286" spans="1:8" ht="12.75">
      <c r="A286" s="16"/>
      <c r="B286" s="17"/>
      <c r="C286" s="18"/>
      <c r="D286" s="18"/>
      <c r="H286" s="18"/>
    </row>
    <row r="287" spans="1:8" ht="12.75">
      <c r="A287" s="16"/>
      <c r="B287" s="17"/>
      <c r="C287" s="18"/>
      <c r="D287" s="18"/>
      <c r="H287" s="18"/>
    </row>
    <row r="288" spans="1:8" ht="12.75">
      <c r="A288" s="16"/>
      <c r="B288" s="17"/>
      <c r="C288" s="18"/>
      <c r="D288" s="18"/>
      <c r="H288" s="18"/>
    </row>
    <row r="289" spans="1:8" ht="12.75">
      <c r="A289" s="16"/>
      <c r="B289" s="17"/>
      <c r="C289" s="18"/>
      <c r="D289" s="18"/>
      <c r="H289" s="18"/>
    </row>
    <row r="290" spans="1:8" ht="12.75">
      <c r="A290" s="16"/>
      <c r="B290" s="17"/>
      <c r="C290" s="18"/>
      <c r="D290" s="18"/>
      <c r="H290" s="18"/>
    </row>
    <row r="291" spans="1:8" ht="12.75">
      <c r="A291" s="16"/>
      <c r="B291" s="17"/>
      <c r="C291" s="18"/>
      <c r="D291" s="18"/>
      <c r="H291" s="18"/>
    </row>
    <row r="292" spans="1:8" ht="12.75">
      <c r="A292" s="16"/>
      <c r="B292" s="17"/>
      <c r="C292" s="18"/>
      <c r="D292" s="18"/>
      <c r="H292" s="18"/>
    </row>
    <row r="293" spans="1:8" ht="12.75">
      <c r="A293" s="16"/>
      <c r="B293" s="17"/>
      <c r="C293" s="18"/>
      <c r="D293" s="18"/>
      <c r="H293" s="18"/>
    </row>
    <row r="294" spans="1:8" ht="12.75">
      <c r="A294" s="16"/>
      <c r="B294" s="17"/>
      <c r="C294" s="18"/>
      <c r="D294" s="18"/>
      <c r="H294" s="18"/>
    </row>
    <row r="295" spans="1:8" ht="12.75">
      <c r="A295" s="16"/>
      <c r="B295" s="17"/>
      <c r="C295" s="18"/>
      <c r="D295" s="18"/>
      <c r="H295" s="18"/>
    </row>
    <row r="296" spans="1:8" ht="12.75">
      <c r="A296" s="16"/>
      <c r="B296" s="17"/>
      <c r="C296" s="18"/>
      <c r="D296" s="18"/>
      <c r="H296" s="18"/>
    </row>
    <row r="297" spans="1:8" ht="12.75">
      <c r="A297" s="16"/>
      <c r="B297" s="17"/>
      <c r="C297" s="18"/>
      <c r="D297" s="18"/>
      <c r="H297" s="18"/>
    </row>
    <row r="298" spans="1:8" ht="12.75">
      <c r="A298" s="16"/>
      <c r="B298" s="17"/>
      <c r="C298" s="18"/>
      <c r="D298" s="18"/>
      <c r="H298" s="18"/>
    </row>
    <row r="299" spans="1:8" ht="12.75">
      <c r="A299" s="16"/>
      <c r="B299" s="17"/>
      <c r="C299" s="18"/>
      <c r="D299" s="18"/>
      <c r="H299" s="18"/>
    </row>
    <row r="300" spans="1:8" ht="12.75">
      <c r="A300" s="16"/>
      <c r="B300" s="17"/>
      <c r="C300" s="18"/>
      <c r="D300" s="18"/>
      <c r="H300" s="18"/>
    </row>
    <row r="301" spans="1:8" ht="12.75">
      <c r="A301" s="16"/>
      <c r="B301" s="17"/>
      <c r="C301" s="18"/>
      <c r="D301" s="18"/>
      <c r="H301" s="18"/>
    </row>
    <row r="302" spans="1:8" ht="12.75">
      <c r="A302" s="16"/>
      <c r="B302" s="17"/>
      <c r="C302" s="18"/>
      <c r="D302" s="18"/>
      <c r="H302" s="18"/>
    </row>
    <row r="303" spans="1:8" ht="12.75">
      <c r="A303" s="16"/>
      <c r="B303" s="17"/>
      <c r="C303" s="18"/>
      <c r="D303" s="18"/>
      <c r="H303" s="18"/>
    </row>
    <row r="304" spans="1:8" ht="12.75">
      <c r="A304" s="16"/>
      <c r="B304" s="17"/>
      <c r="C304" s="18"/>
      <c r="D304" s="18"/>
      <c r="H304" s="18"/>
    </row>
    <row r="305" spans="1:8" ht="12.75">
      <c r="A305" s="16"/>
      <c r="B305" s="17"/>
      <c r="C305" s="18"/>
      <c r="D305" s="18"/>
      <c r="H305" s="18"/>
    </row>
    <row r="306" spans="1:8" ht="12.75">
      <c r="A306" s="16"/>
      <c r="B306" s="17"/>
      <c r="C306" s="18"/>
      <c r="D306" s="18"/>
      <c r="H306" s="18"/>
    </row>
    <row r="307" spans="1:8" ht="12.75">
      <c r="A307" s="16"/>
      <c r="B307" s="17"/>
      <c r="C307" s="18"/>
      <c r="D307" s="18"/>
      <c r="H307" s="18"/>
    </row>
    <row r="308" spans="1:8" ht="12.75">
      <c r="A308" s="16"/>
      <c r="B308" s="17"/>
      <c r="C308" s="18"/>
      <c r="D308" s="18"/>
      <c r="H308" s="18"/>
    </row>
  </sheetData>
  <sheetProtection password="C74E" sheet="1"/>
  <mergeCells count="13">
    <mergeCell ref="B9:G9"/>
    <mergeCell ref="B12:G12"/>
    <mergeCell ref="B14:G14"/>
    <mergeCell ref="B11:G11"/>
    <mergeCell ref="B13:G13"/>
    <mergeCell ref="D35:H35"/>
    <mergeCell ref="D23:F23"/>
    <mergeCell ref="D26:F26"/>
    <mergeCell ref="B15:G15"/>
    <mergeCell ref="B78:C78"/>
    <mergeCell ref="A35:A36"/>
    <mergeCell ref="B35:B36"/>
    <mergeCell ref="C35:C3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Лукоянова</dc:creator>
  <cp:keywords/>
  <dc:description/>
  <cp:lastModifiedBy>Admin</cp:lastModifiedBy>
  <cp:lastPrinted>2011-04-29T09:15:12Z</cp:lastPrinted>
  <dcterms:created xsi:type="dcterms:W3CDTF">2009-03-19T05:05:42Z</dcterms:created>
  <dcterms:modified xsi:type="dcterms:W3CDTF">2011-04-29T10:28:56Z</dcterms:modified>
  <cp:category/>
  <cp:version/>
  <cp:contentType/>
  <cp:contentStatus/>
</cp:coreProperties>
</file>